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20" activeTab="0"/>
  </bookViews>
  <sheets>
    <sheet name="2021 tabela nr 2" sheetId="1" r:id="rId1"/>
  </sheets>
  <definedNames>
    <definedName name="_xlnm.Print_Titles" localSheetId="0">'2021 tabela nr 2'!$5:$6</definedName>
  </definedNames>
  <calcPr fullCalcOnLoad="1"/>
</workbook>
</file>

<file path=xl/sharedStrings.xml><?xml version="1.0" encoding="utf-8"?>
<sst xmlns="http://schemas.openxmlformats.org/spreadsheetml/2006/main" count="173" uniqueCount="134">
  <si>
    <t>Nazwa i cel</t>
  </si>
  <si>
    <t>Jednostka odpowiedzialna lub koordynująca</t>
  </si>
  <si>
    <t>Łączne nakłady finansowe</t>
  </si>
  <si>
    <t>od</t>
  </si>
  <si>
    <t>do</t>
  </si>
  <si>
    <t>Starostwo Powiatowe w Wyszkowie</t>
  </si>
  <si>
    <t>%</t>
  </si>
  <si>
    <t>Informacja o  realizacji przedsięwzięć</t>
  </si>
  <si>
    <t>wydatki majątkowe</t>
  </si>
  <si>
    <t>CEZiU "Kopernik" w Wyszkowie</t>
  </si>
  <si>
    <t>L.p.</t>
  </si>
  <si>
    <t>Okres</t>
  </si>
  <si>
    <t>1.</t>
  </si>
  <si>
    <t>Wydatki na przedsięwzięcia ogółem (1.1 + 1.2.+1.3)</t>
  </si>
  <si>
    <t>1.a</t>
  </si>
  <si>
    <t>wydatki bieżące</t>
  </si>
  <si>
    <t>1.b</t>
  </si>
  <si>
    <t>wydatki majatkowe</t>
  </si>
  <si>
    <t>1.1.</t>
  </si>
  <si>
    <t>Wydatki na programy, projekty lub zadania związane z programami realizowanymi z udziałem środków, o których mowa w art. 5 ust. 1 pkt 2 i 3 ustawy z dnia 27 sierpnia 2009 r. o finansach publicznych (Dz.U. z 2013 r.poz.885 ze zmianami) z tego:</t>
  </si>
  <si>
    <t>1.1.1</t>
  </si>
  <si>
    <t>wydatki bieżace</t>
  </si>
  <si>
    <t>1.1.1.1</t>
  </si>
  <si>
    <t>1.1.1.2</t>
  </si>
  <si>
    <t>1.1.1.3</t>
  </si>
  <si>
    <t>1.1.1.4</t>
  </si>
  <si>
    <t>1.1.2</t>
  </si>
  <si>
    <t>1.1.2.1</t>
  </si>
  <si>
    <t>1.2</t>
  </si>
  <si>
    <t>Wydatki na programy, projekty lub zadania związane z umowami partnerstwa publiczno - prywatnego, z tego:</t>
  </si>
  <si>
    <t>1.2.1</t>
  </si>
  <si>
    <t>1.2.2</t>
  </si>
  <si>
    <t>1.3</t>
  </si>
  <si>
    <t>Wydatki na projekty, programy lub zadania pozostałe (inne niż wymienione w pkt 1.1 i 1.2), z tego:</t>
  </si>
  <si>
    <t>1.3.1</t>
  </si>
  <si>
    <t>1.3.1.1</t>
  </si>
  <si>
    <t>1.3.2</t>
  </si>
  <si>
    <t>1.3.2.1</t>
  </si>
  <si>
    <t>1.3.2.2</t>
  </si>
  <si>
    <t>1.3.2.3</t>
  </si>
  <si>
    <t>1.3.2.4</t>
  </si>
  <si>
    <t>1.3.2.5</t>
  </si>
  <si>
    <t>1.3.2.6</t>
  </si>
  <si>
    <t>Zespół Szkół Nr 1 w Wyszkowie</t>
  </si>
  <si>
    <t>1.3.1.2</t>
  </si>
  <si>
    <t>1.3.1.3</t>
  </si>
  <si>
    <t>Świadczenie usług w zakresie promocji dziedzictwa kulturowego rybołówstwa i informacji turystycznej w Powiatowym Centrum Promocji Dziedzictwa Kulturowego Rybołówstwa w Popowie Kościelnym - Promocja dziedzictwa kulturowego rybołówstwa</t>
  </si>
  <si>
    <t>1.3.2.7</t>
  </si>
  <si>
    <t>1.3.2.8</t>
  </si>
  <si>
    <t>1.3.2.9</t>
  </si>
  <si>
    <t>1.3.2.10</t>
  </si>
  <si>
    <t>1.3.2.11</t>
  </si>
  <si>
    <t>Z Erasmusem + po rozwój zawodowy - zwiększenie zdolności do zatrudniania uczniów i placówek oświatowych kształcenia zawodowego</t>
  </si>
  <si>
    <t>Świat pracy wokół nas - Podnoszenie jakości szkolnictwa zawodowego</t>
  </si>
  <si>
    <t>Budowa drogi powiatowej Nr 4414W na odcinku Wyszków - Rybno - Kręgi - Somianka" - Poprawa bezpieczeństwa komunikacyjnego</t>
  </si>
  <si>
    <t>Dotacja dla SPZZOZ w Wyszkowie na finansowanie lub dofinansowanie kosztów realizacji inwestycji i zakupów inwestycyjnych - Osiąganie standardów jakości udzielanych świadczeń opieki zdrowotnej</t>
  </si>
  <si>
    <t>Budowa drogi powiatowej Nr 4419W - Ślubów - Poprawa bezpieczeństwa komunikacyjnego</t>
  </si>
  <si>
    <t>Dostosowanie budynku Starostwa Powiatowego do przepisów przeciwpożarowych - zwiększenie bezpieczństwa</t>
  </si>
  <si>
    <t>1.3.2.12</t>
  </si>
  <si>
    <t>1.3.1.4</t>
  </si>
  <si>
    <t>1.3.1.5</t>
  </si>
  <si>
    <t>Tabela Nr 2.2</t>
  </si>
  <si>
    <t>Metoda projektu i nowoczesne narzędzia TIK w edukacji szkolnej sposobem efektywnego rozwoju kompetencji kluczowych - Podniesienie kwalifikacji i kompetencji kadry szkolnej</t>
  </si>
  <si>
    <t>I LO im. Cypriana Kamila Norwida w Wyszkowie</t>
  </si>
  <si>
    <t>Dobre kompetencje - lepszy start - zwiększenie zdolności do zatrudniania uczniów szkół i placówek oświatowych kształcenia zawodowego</t>
  </si>
  <si>
    <t>Powiatowe Centrum Usług Wspólnych w Wyszkowie</t>
  </si>
  <si>
    <t>Budowa hali sportowej przy Centrum Edukacji Zawodowej i Ustawicznej "Kopernik" w Wyszkowie - Poprawa bazy sportowej uczniów</t>
  </si>
  <si>
    <t>Dokumentacja projektowa budowy drogi powiatowej nr 4408W na odcinku  Długosiodło - PrzetyczWłościańska - Zwiększenie bezpieczeństwa komunikacyjnego</t>
  </si>
  <si>
    <t>Dom Pomocy Społecznej w Brańszczyku</t>
  </si>
  <si>
    <t>Dokumentacja projektowa rozbudowy drogi powiatowej nr 4415W w miejscowości Leszczydół Podwielątki - Zwiększenie bezpieczeństwa komunikacyjnego</t>
  </si>
  <si>
    <t>1.3.1.6</t>
  </si>
  <si>
    <t>1.3.1.7</t>
  </si>
  <si>
    <t>1.3.2.13</t>
  </si>
  <si>
    <t>1.3.2.14</t>
  </si>
  <si>
    <t>1.3.2.15</t>
  </si>
  <si>
    <t xml:space="preserve">          Informacja z realizacji przedsięwzięć za I półrocze 2022 r.</t>
  </si>
  <si>
    <t>Limit 2022</t>
  </si>
  <si>
    <t>Wykonanie za I półrocze 2022 r.</t>
  </si>
  <si>
    <t>Wieloaspektowa i kompleksowa pomoc niepełnosprawnemu dziecku w okresie od 0. roku życia do rozpoczęcia nauki w szkole oraz jego rodziny - realizacja zadań z zakresu administracji rządowej wynikających z programu kompleksowego wsparcia dla rodzin "Za życiem"</t>
  </si>
  <si>
    <t>Specjalny Ośrodek Szkolno-Wychowawczy im. Marii Konopnickiej w Wyszkowie</t>
  </si>
  <si>
    <t>Sporządzenie uproszczonych  planów urządzenia lasów i inwentaryzacji stanów lasów  niestanowiących własności Skarbu Państwa, należących do osób fizycznych i wspólnot gruntowych, położonych na terenie gmin Brańszczyk, Somianka i Zabrodzie  - Realizacja zadań nałożonych na starostę wynikających z ustawy z dnia 28.09.1991 r. o lasach.</t>
  </si>
  <si>
    <t>Zapewnienie utrzymania technicznego Systemu e-Urząd, w tym oprogramowania EZD i portalu Wrota Mazowsza - dotacja dla Samorządu Województwa Mazowieckiego - Zapewnienie utrzymania technicznego Systemu e-Urząd</t>
  </si>
  <si>
    <t>Zimowe utrzymanie dróg powiatowych na terenie gmin  Rząśnik, Somianka i Wyszków - zima 2021/2022 - Poprawa bezpieczeństwa komunikacyjnego</t>
  </si>
  <si>
    <t>Dożynki powiatowo - gminne 2022 - kultywowanie tradycji narodowych</t>
  </si>
  <si>
    <t>Modernizacja ewidencji gruntów i budynków - 4 obręby w Gminie Długosiodło -  Zwiększenie jakości baz danych w bazie EGIB</t>
  </si>
  <si>
    <t>Budowa drogi powiatowej Nr 4408W ul. Daszyńskiego w Wyszkowie - Poprawa bezpieczeństwa komunikacyjnego</t>
  </si>
  <si>
    <t>Budowa drogi powiatowej nr 4408W w m. Porządzie - Poprawa bezpieczeństwa komunikacyjnego</t>
  </si>
  <si>
    <t>Dotacja dla SPZZOZ w Wyszkowie na finansowanie lub dofinansowanie kosztów realizacji inwestycji i zakupów inwestycyjnych ze środków RFIL - Podniesienie  jakości  usług dla pacjentów</t>
  </si>
  <si>
    <t>Poprawa bezpieczeństwa ruchu drogowego na 1 przejściu dla pieszych w Leszczydole Nowinach na ul. Wyszkowskiej na drodze nr 4408W - Poprawa bezpieczeństwa komunikacyjnego</t>
  </si>
  <si>
    <t>Poprawa bezpieczeństwa ruchu drogowego na 1 przejściu dla pieszych w Niegowie na ul. Handlowej na drodze nr 1811W - Poprawa bezpieczeństwa komunikacyjnego</t>
  </si>
  <si>
    <t>Poprawa bezpieczeństwa ruchu drogowego na 1 przejściu dla pieszych w Nowej Wsi na drodze nr 4403W - Poprawa bezpieczeństwa komunikacyjnego</t>
  </si>
  <si>
    <t>Poprawa bezpieczeństwa ruchu drogowego na 2 przejściach dla pieszych w Długosiodle na ul. Królowej Jadwigi na drogach nr 4408W, 2648W - Poprawa bezpieczeństwa komunikacyjnego</t>
  </si>
  <si>
    <t>Budowa drogi powiatowej nr 4405W na odcinku Poręba Średnia - Udrzynek - Poprawa bezpieczeństwa komunikacyjnego</t>
  </si>
  <si>
    <t>Budowa drogi powiatowej nr 4421W od węzła "Mostówka" na DK S8 do działki nr ew. 10/1 położonej w miejscowości Mostówka - Poprawa bezpieczeństwa komunikacyjnego</t>
  </si>
  <si>
    <t>Adaptacja pomieszczeń kuchni, zaplecza, stołówki oraz podpiwniczenia na cele edukacyjne Zespołu Szkół Nr 1 im. M. Skłodowskiej - Curie w Wyszkowie - Zwiększenie bazy edukacyjnej</t>
  </si>
  <si>
    <t>Zespół Szkół Nr 1 im. M. Skłodowskiej - Curie w Wyszkowie</t>
  </si>
  <si>
    <t>Rozbudowa drogi powiatowej nr 4403W na odcinku od m. Nowy Brańszczyk do granicy pasa drogowego drogi krajowej nr S8 - Poprawa bezpieczeństwa komunikacyjnego</t>
  </si>
  <si>
    <t>Rozbudowa drogi powiatowej nr 4403W na odcinku od granicy z Gminą Wyszków do ulicy Kamienieckiej w m. Brańszczyk - Poprawa bezpieczeństwa komunikacyjnego</t>
  </si>
  <si>
    <t>Dokumentacja projektowa rozbudowy odcinka drogi powiatowej nr 4419W w rejonie przepustu na rz. Ruda w m. Drogoszewo - Zwiększenie bezpieczeństwa komunikacyjnego</t>
  </si>
  <si>
    <t>Przebudowa DP Nr 4406W poprzez budowę chodnika w m. Kamieńczyk - Zwiększenie bezpieczeństwa komunikacyjnego</t>
  </si>
  <si>
    <t>Przebudowa lewego skrzydła budynku głównego  Domu Pomocy Społecznej w Brańszczyku - Poprawa warunków bytowych mieszkańców Domu Pomocy Społecznej</t>
  </si>
  <si>
    <t>1.3.2.16</t>
  </si>
  <si>
    <t>1.3.2.17</t>
  </si>
  <si>
    <t>1.3.2.18</t>
  </si>
  <si>
    <t>1.3.2.19</t>
  </si>
  <si>
    <t>1.3.2.20</t>
  </si>
  <si>
    <t>1.3.2.21</t>
  </si>
  <si>
    <t>1.3.2.22</t>
  </si>
  <si>
    <t xml:space="preserve"> "Regionalne partnerstwo samorządów Mazowsza dla aktywizacji społeczeństwa informacyjnego w zakresie e-administracji i geoinformacji" - podniesienie sprawności urzędu w zakresie świadczenia usług elektronicznych</t>
  </si>
  <si>
    <t>Zostało ogłoszone postępowanie przetargowe na wyłonienie wykonawcy</t>
  </si>
  <si>
    <t>Zadnie w trakcie realizacji. W 2022 r. planuje się zakończyć sporządzenie uproszczonych planów na terenie gmin Brańszczyk i Somianka. Plan urządzenia lasów na terenie gminy Zabrodzie planowany jest na 2023 r.</t>
  </si>
  <si>
    <t>Dotacja została przekazana zgodnie z umową</t>
  </si>
  <si>
    <t>Umowa została zrealizowana</t>
  </si>
  <si>
    <t>Realizacja w II półroczu</t>
  </si>
  <si>
    <t>Realizacja zadań zgodnie z umową</t>
  </si>
  <si>
    <t>Dalsze etapy inwestycji planowane są w 2023 r.</t>
  </si>
  <si>
    <t>Zadanie zostało wykonane</t>
  </si>
  <si>
    <t>Dotacja zosłanie przekazana w drugim półroczu 2022 r.</t>
  </si>
  <si>
    <t>Zadanie do realizacji w 2023 r.</t>
  </si>
  <si>
    <t xml:space="preserve">W trakcie realizacji.                                      Planowane zakończenie: w II półroczu 2022 r. </t>
  </si>
  <si>
    <t xml:space="preserve">W trakcie realizacji.                                      Planowane zakończenie: w II półroczu 2022 r.  </t>
  </si>
  <si>
    <t xml:space="preserve">W trakcie realizacji.                                                               Termin wykonania w II półroczu 2022 r. </t>
  </si>
  <si>
    <t xml:space="preserve">W trakcie realizacji.                                              Planowane zakończenie: w II półroczu 2022 r. </t>
  </si>
  <si>
    <t>W trakcie realizacji.                                              Planowane zakończenie: w II półroczu 2022 r.</t>
  </si>
  <si>
    <t xml:space="preserve">Podziały geodezyjne - w trakcie realizacji.                 Termin wykonania w II półroczu 2022 r. </t>
  </si>
  <si>
    <t xml:space="preserve">W trakcie realizacji.                                                               Planowane zakończenie: w II półroczu 2022 r. </t>
  </si>
  <si>
    <t xml:space="preserve">Planowany termin wykonania w II półroczu 2022 r. </t>
  </si>
  <si>
    <t>Realizacja wydatków nastąpi w II półroczu.</t>
  </si>
  <si>
    <t>Realizacja zgodnie z harmonogramem</t>
  </si>
  <si>
    <t>Dotacja na realizację projektu została przekazana zgodnie z umową</t>
  </si>
  <si>
    <t>Zadanie wykonane. Płatność w III kwartale.</t>
  </si>
  <si>
    <t xml:space="preserve">Podziały geodezyjne - zadanie wykonane, płatność w III kwartale </t>
  </si>
  <si>
    <t>Planowane przesunięcie realizacji na rok 2023 z uwagi na brak dofinansowania ze środków zewnętrznych</t>
  </si>
  <si>
    <t xml:space="preserve">W trakcie realizacji.   Planowane wydatki na 2022r. Zostaną poniesione w II półroczu.   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</si>
</sst>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_ ;\-#,##0.00\ "/>
    <numFmt numFmtId="167" formatCode="_-* #,##0\ _z_ł_-;\-* #,##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-415]dddd\,\ d\ mmmm\ yyyy"/>
  </numFmts>
  <fonts count="53">
    <font>
      <sz val="8"/>
      <color indexed="8"/>
      <name val="Arial"/>
      <family val="0"/>
    </font>
    <font>
      <sz val="11"/>
      <color indexed="8"/>
      <name val="Czcionka tekstu podstawowego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i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53"/>
      <name val="Times New Roman"/>
      <family val="1"/>
    </font>
    <font>
      <sz val="8"/>
      <color indexed="53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8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7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color rgb="FFFF0000"/>
      <name val="Times New Roman"/>
      <family val="1"/>
    </font>
    <font>
      <sz val="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rgb="FF000000"/>
      </right>
      <top style="thin">
        <color rgb="FF000000"/>
      </top>
      <bottom style="thin"/>
    </border>
    <border>
      <left style="thin"/>
      <right style="thin">
        <color rgb="FF000000"/>
      </right>
      <top style="thin"/>
      <bottom/>
    </border>
  </borders>
  <cellStyleXfs count="61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45" fillId="0" borderId="10" xfId="0" applyFont="1" applyBorder="1" applyAlignment="1">
      <alignment vertical="center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7" fillId="34" borderId="11" xfId="0" applyFont="1" applyFill="1" applyBorder="1" applyAlignment="1">
      <alignment horizontal="left" vertical="center" wrapText="1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50" fillId="0" borderId="10" xfId="0" applyFont="1" applyBorder="1" applyAlignment="1">
      <alignment vertical="center"/>
    </xf>
    <xf numFmtId="0" fontId="50" fillId="0" borderId="10" xfId="0" applyFont="1" applyBorder="1" applyAlignment="1">
      <alignment horizontal="justify" vertical="center" wrapText="1"/>
    </xf>
    <xf numFmtId="0" fontId="50" fillId="0" borderId="10" xfId="0" applyFont="1" applyBorder="1" applyAlignment="1">
      <alignment horizontal="center" vertical="center"/>
    </xf>
    <xf numFmtId="43" fontId="50" fillId="0" borderId="10" xfId="42" applyFont="1" applyBorder="1" applyAlignment="1">
      <alignment vertical="center"/>
    </xf>
    <xf numFmtId="0" fontId="50" fillId="0" borderId="0" xfId="0" applyFont="1" applyAlignment="1">
      <alignment vertical="center"/>
    </xf>
    <xf numFmtId="43" fontId="46" fillId="33" borderId="10" xfId="42" applyFont="1" applyFill="1" applyBorder="1" applyAlignment="1">
      <alignment vertical="center"/>
    </xf>
    <xf numFmtId="43" fontId="46" fillId="0" borderId="10" xfId="42" applyFont="1" applyBorder="1" applyAlignment="1">
      <alignment vertical="center"/>
    </xf>
    <xf numFmtId="0" fontId="2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45" fillId="0" borderId="0" xfId="0" applyFont="1" applyAlignment="1">
      <alignment vertical="center"/>
    </xf>
    <xf numFmtId="0" fontId="50" fillId="0" borderId="10" xfId="0" applyFont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justify" vertical="center" wrapText="1"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horizontal="justify" vertical="center" wrapText="1"/>
    </xf>
    <xf numFmtId="0" fontId="46" fillId="0" borderId="10" xfId="0" applyFont="1" applyBorder="1" applyAlignment="1">
      <alignment horizontal="center" vertical="center"/>
    </xf>
    <xf numFmtId="0" fontId="50" fillId="33" borderId="10" xfId="0" applyFont="1" applyFill="1" applyBorder="1" applyAlignment="1">
      <alignment vertical="center"/>
    </xf>
    <xf numFmtId="0" fontId="50" fillId="33" borderId="10" xfId="0" applyFont="1" applyFill="1" applyBorder="1" applyAlignment="1">
      <alignment vertical="center" wrapText="1"/>
    </xf>
    <xf numFmtId="43" fontId="50" fillId="33" borderId="10" xfId="0" applyNumberFormat="1" applyFont="1" applyFill="1" applyBorder="1" applyAlignment="1">
      <alignment vertical="center" wrapText="1"/>
    </xf>
    <xf numFmtId="0" fontId="50" fillId="33" borderId="0" xfId="0" applyFont="1" applyFill="1" applyAlignment="1">
      <alignment vertical="center"/>
    </xf>
    <xf numFmtId="43" fontId="2" fillId="0" borderId="10" xfId="42" applyFont="1" applyBorder="1" applyAlignment="1">
      <alignment vertical="center" wrapText="1"/>
    </xf>
    <xf numFmtId="166" fontId="46" fillId="0" borderId="10" xfId="42" applyNumberFormat="1" applyFont="1" applyBorder="1" applyAlignment="1">
      <alignment vertical="center"/>
    </xf>
    <xf numFmtId="0" fontId="47" fillId="34" borderId="13" xfId="0" applyFont="1" applyFill="1" applyBorder="1" applyAlignment="1">
      <alignment horizontal="left" vertical="center" wrapText="1"/>
    </xf>
    <xf numFmtId="166" fontId="46" fillId="0" borderId="14" xfId="42" applyNumberFormat="1" applyFont="1" applyBorder="1" applyAlignment="1">
      <alignment vertical="center"/>
    </xf>
    <xf numFmtId="0" fontId="47" fillId="34" borderId="10" xfId="0" applyFont="1" applyFill="1" applyBorder="1" applyAlignment="1">
      <alignment horizontal="left" vertical="center" wrapText="1"/>
    </xf>
    <xf numFmtId="0" fontId="46" fillId="0" borderId="10" xfId="0" applyFont="1" applyBorder="1" applyAlignment="1">
      <alignment vertical="center" wrapText="1"/>
    </xf>
    <xf numFmtId="0" fontId="45" fillId="0" borderId="15" xfId="0" applyFont="1" applyBorder="1" applyAlignment="1">
      <alignment vertical="center"/>
    </xf>
    <xf numFmtId="43" fontId="50" fillId="33" borderId="10" xfId="42" applyFont="1" applyFill="1" applyBorder="1" applyAlignment="1">
      <alignment vertical="center"/>
    </xf>
    <xf numFmtId="43" fontId="51" fillId="0" borderId="10" xfId="42" applyFont="1" applyBorder="1" applyAlignment="1">
      <alignment vertical="center"/>
    </xf>
    <xf numFmtId="43" fontId="51" fillId="33" borderId="10" xfId="42" applyFont="1" applyFill="1" applyBorder="1" applyAlignment="1">
      <alignment vertical="center"/>
    </xf>
    <xf numFmtId="43" fontId="51" fillId="0" borderId="10" xfId="42" applyFont="1" applyBorder="1" applyAlignment="1">
      <alignment vertical="center" wrapText="1"/>
    </xf>
    <xf numFmtId="43" fontId="52" fillId="0" borderId="10" xfId="42" applyFont="1" applyBorder="1" applyAlignment="1">
      <alignment vertical="center" wrapText="1"/>
    </xf>
    <xf numFmtId="43" fontId="51" fillId="33" borderId="10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4" fontId="46" fillId="0" borderId="10" xfId="42" applyNumberFormat="1" applyFont="1" applyBorder="1" applyAlignment="1">
      <alignment vertical="center"/>
    </xf>
    <xf numFmtId="43" fontId="46" fillId="0" borderId="10" xfId="42" applyNumberFormat="1" applyFont="1" applyBorder="1" applyAlignment="1">
      <alignment vertical="center"/>
    </xf>
    <xf numFmtId="0" fontId="49" fillId="0" borderId="10" xfId="0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" xfId="0" applyNumberFormat="1" applyFont="1" applyFill="1" applyBorder="1" applyAlignment="1" applyProtection="1">
      <alignment horizontal="center" vertical="center"/>
      <protection locked="0"/>
    </xf>
    <xf numFmtId="0" fontId="3" fillId="0" borderId="17" xfId="0" applyNumberFormat="1" applyFont="1" applyFill="1" applyBorder="1" applyAlignment="1" applyProtection="1">
      <alignment horizontal="center" vertical="center"/>
      <protection locked="0"/>
    </xf>
    <xf numFmtId="0" fontId="49" fillId="0" borderId="14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7" fillId="34" borderId="19" xfId="0" applyFont="1" applyFill="1" applyBorder="1" applyAlignment="1">
      <alignment horizontal="left" vertical="center" wrapText="1"/>
    </xf>
    <xf numFmtId="0" fontId="47" fillId="34" borderId="20" xfId="0" applyFont="1" applyFill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zoomScale="136" zoomScaleNormal="136" zoomScalePageLayoutView="0" workbookViewId="0" topLeftCell="B46">
      <selection activeCell="F57" sqref="F57"/>
    </sheetView>
  </sheetViews>
  <sheetFormatPr defaultColWidth="9.33203125" defaultRowHeight="11.25"/>
  <cols>
    <col min="1" max="1" width="7" style="9" customWidth="1"/>
    <col min="2" max="2" width="37.66015625" style="9" customWidth="1"/>
    <col min="3" max="3" width="13" style="9" customWidth="1"/>
    <col min="4" max="4" width="7.66015625" style="10" customWidth="1"/>
    <col min="5" max="5" width="7.33203125" style="10" customWidth="1"/>
    <col min="6" max="6" width="16.66015625" style="9" bestFit="1" customWidth="1"/>
    <col min="7" max="7" width="16.66015625" style="9" customWidth="1"/>
    <col min="8" max="8" width="17.16015625" style="9" customWidth="1"/>
    <col min="9" max="9" width="10.33203125" style="9" customWidth="1"/>
    <col min="10" max="10" width="34.83203125" style="9" customWidth="1"/>
    <col min="11" max="16384" width="9.33203125" style="9" customWidth="1"/>
  </cols>
  <sheetData>
    <row r="1" spans="8:10" ht="12">
      <c r="H1" s="11"/>
      <c r="I1" s="52" t="s">
        <v>61</v>
      </c>
      <c r="J1" s="52"/>
    </row>
    <row r="3" spans="1:10" ht="13.5">
      <c r="A3" s="51" t="s">
        <v>75</v>
      </c>
      <c r="B3" s="51"/>
      <c r="C3" s="51"/>
      <c r="D3" s="51"/>
      <c r="E3" s="51"/>
      <c r="F3" s="51"/>
      <c r="G3" s="51"/>
      <c r="H3" s="51"/>
      <c r="I3" s="12"/>
      <c r="J3" s="12"/>
    </row>
    <row r="5" spans="1:10" s="13" customFormat="1" ht="33.75" customHeight="1">
      <c r="A5" s="50" t="s">
        <v>10</v>
      </c>
      <c r="B5" s="57" t="s">
        <v>0</v>
      </c>
      <c r="C5" s="50" t="s">
        <v>1</v>
      </c>
      <c r="D5" s="50" t="s">
        <v>11</v>
      </c>
      <c r="E5" s="50"/>
      <c r="F5" s="50" t="s">
        <v>2</v>
      </c>
      <c r="G5" s="50" t="s">
        <v>76</v>
      </c>
      <c r="H5" s="53" t="s">
        <v>77</v>
      </c>
      <c r="I5" s="55" t="s">
        <v>6</v>
      </c>
      <c r="J5" s="53" t="s">
        <v>7</v>
      </c>
    </row>
    <row r="6" spans="1:10" s="15" customFormat="1" ht="9" customHeight="1">
      <c r="A6" s="50"/>
      <c r="B6" s="58"/>
      <c r="C6" s="50"/>
      <c r="D6" s="14" t="s">
        <v>3</v>
      </c>
      <c r="E6" s="14" t="s">
        <v>4</v>
      </c>
      <c r="F6" s="50"/>
      <c r="G6" s="50"/>
      <c r="H6" s="54"/>
      <c r="I6" s="56"/>
      <c r="J6" s="54"/>
    </row>
    <row r="7" spans="1:10" s="20" customFormat="1" ht="23.25" customHeight="1">
      <c r="A7" s="16" t="s">
        <v>12</v>
      </c>
      <c r="B7" s="17" t="s">
        <v>13</v>
      </c>
      <c r="C7" s="16"/>
      <c r="D7" s="18"/>
      <c r="E7" s="18"/>
      <c r="F7" s="19">
        <f>SUM(F8:F9)</f>
        <v>96601439.49000001</v>
      </c>
      <c r="G7" s="19">
        <f>SUM(G8:G9)</f>
        <v>48946184.66</v>
      </c>
      <c r="H7" s="19">
        <f>SUM(H8:H9)</f>
        <v>2850190.62</v>
      </c>
      <c r="I7" s="19">
        <f aca="true" t="shared" si="0" ref="I7:I17">H7/G7%</f>
        <v>5.823110912114146</v>
      </c>
      <c r="J7" s="42"/>
    </row>
    <row r="8" spans="1:10" s="20" customFormat="1" ht="21.75" customHeight="1">
      <c r="A8" s="16" t="s">
        <v>14</v>
      </c>
      <c r="B8" s="17" t="s">
        <v>15</v>
      </c>
      <c r="C8" s="16"/>
      <c r="D8" s="18"/>
      <c r="E8" s="18"/>
      <c r="F8" s="19">
        <f>F11+F19+F22</f>
        <v>6092559.12</v>
      </c>
      <c r="G8" s="19">
        <f>G11+G19+G22</f>
        <v>2836650.09</v>
      </c>
      <c r="H8" s="19">
        <f>H11+H19+H22</f>
        <v>675500.65</v>
      </c>
      <c r="I8" s="19">
        <f t="shared" si="0"/>
        <v>23.813323059524766</v>
      </c>
      <c r="J8" s="42"/>
    </row>
    <row r="9" spans="1:10" s="20" customFormat="1" ht="21.75" customHeight="1">
      <c r="A9" s="16" t="s">
        <v>16</v>
      </c>
      <c r="B9" s="17" t="s">
        <v>17</v>
      </c>
      <c r="C9" s="16"/>
      <c r="D9" s="18"/>
      <c r="E9" s="18"/>
      <c r="F9" s="19">
        <f>F16+F20+F30</f>
        <v>90508880.37</v>
      </c>
      <c r="G9" s="19">
        <f>G16+G20+G30</f>
        <v>46109534.57</v>
      </c>
      <c r="H9" s="19">
        <f>H16+H20+H30</f>
        <v>2174689.97</v>
      </c>
      <c r="I9" s="19">
        <f t="shared" si="0"/>
        <v>4.716356368114171</v>
      </c>
      <c r="J9" s="42"/>
    </row>
    <row r="10" spans="1:10" s="33" customFormat="1" ht="81" customHeight="1">
      <c r="A10" s="30" t="s">
        <v>18</v>
      </c>
      <c r="B10" s="26" t="s">
        <v>19</v>
      </c>
      <c r="C10" s="31"/>
      <c r="D10" s="31"/>
      <c r="E10" s="31"/>
      <c r="F10" s="41">
        <f>F11+F16</f>
        <v>3440994.12</v>
      </c>
      <c r="G10" s="41">
        <f>G11+G16</f>
        <v>1654329.09</v>
      </c>
      <c r="H10" s="41">
        <f>H11+H16</f>
        <v>319341.47</v>
      </c>
      <c r="I10" s="19">
        <f t="shared" si="0"/>
        <v>19.303382375993884</v>
      </c>
      <c r="J10" s="43"/>
    </row>
    <row r="11" spans="1:10" s="20" customFormat="1" ht="23.25" customHeight="1">
      <c r="A11" s="16" t="s">
        <v>20</v>
      </c>
      <c r="B11" s="17" t="s">
        <v>21</v>
      </c>
      <c r="C11" s="16"/>
      <c r="D11" s="18"/>
      <c r="E11" s="18"/>
      <c r="F11" s="19">
        <f>SUM(F12:F15)</f>
        <v>3107276.12</v>
      </c>
      <c r="G11" s="19">
        <f>SUM(G12:G15)</f>
        <v>1619945.09</v>
      </c>
      <c r="H11" s="19">
        <f>SUM(H12:H15)</f>
        <v>299915.56</v>
      </c>
      <c r="I11" s="19">
        <f t="shared" si="0"/>
        <v>18.51393370376523</v>
      </c>
      <c r="J11" s="42"/>
    </row>
    <row r="12" spans="1:10" s="24" customFormat="1" ht="36" customHeight="1">
      <c r="A12" s="1" t="s">
        <v>22</v>
      </c>
      <c r="B12" s="8" t="s">
        <v>52</v>
      </c>
      <c r="C12" s="2" t="s">
        <v>43</v>
      </c>
      <c r="D12" s="3">
        <v>2019</v>
      </c>
      <c r="E12" s="3">
        <v>2022</v>
      </c>
      <c r="F12" s="21">
        <v>650030.98</v>
      </c>
      <c r="G12" s="21">
        <v>185781.07</v>
      </c>
      <c r="H12" s="22">
        <v>132338.21</v>
      </c>
      <c r="I12" s="22">
        <f t="shared" si="0"/>
        <v>71.2334200680403</v>
      </c>
      <c r="J12" s="23" t="s">
        <v>128</v>
      </c>
    </row>
    <row r="13" spans="1:10" s="24" customFormat="1" ht="37.5" customHeight="1">
      <c r="A13" s="1" t="s">
        <v>23</v>
      </c>
      <c r="B13" s="8" t="s">
        <v>53</v>
      </c>
      <c r="C13" s="2" t="s">
        <v>9</v>
      </c>
      <c r="D13" s="3">
        <v>2020</v>
      </c>
      <c r="E13" s="3">
        <v>2022</v>
      </c>
      <c r="F13" s="21">
        <v>325787.75</v>
      </c>
      <c r="G13" s="21">
        <v>162893.88</v>
      </c>
      <c r="H13" s="35">
        <v>11881.38</v>
      </c>
      <c r="I13" s="35">
        <f t="shared" si="0"/>
        <v>7.293938851478028</v>
      </c>
      <c r="J13" s="23" t="s">
        <v>128</v>
      </c>
    </row>
    <row r="14" spans="1:10" s="24" customFormat="1" ht="55.5" customHeight="1">
      <c r="A14" s="1" t="s">
        <v>24</v>
      </c>
      <c r="B14" s="8" t="s">
        <v>62</v>
      </c>
      <c r="C14" s="2" t="s">
        <v>63</v>
      </c>
      <c r="D14" s="3">
        <v>2020</v>
      </c>
      <c r="E14" s="3">
        <v>2022</v>
      </c>
      <c r="F14" s="21">
        <v>184266.19</v>
      </c>
      <c r="G14" s="21">
        <v>155806.33</v>
      </c>
      <c r="H14" s="35">
        <v>71777.94</v>
      </c>
      <c r="I14" s="35">
        <f t="shared" si="0"/>
        <v>46.068693101236654</v>
      </c>
      <c r="J14" s="23" t="s">
        <v>128</v>
      </c>
    </row>
    <row r="15" spans="1:10" s="24" customFormat="1" ht="56.25">
      <c r="A15" s="1" t="s">
        <v>25</v>
      </c>
      <c r="B15" s="8" t="s">
        <v>64</v>
      </c>
      <c r="C15" s="2" t="s">
        <v>65</v>
      </c>
      <c r="D15" s="3">
        <v>2020</v>
      </c>
      <c r="E15" s="3">
        <v>2023</v>
      </c>
      <c r="F15" s="21">
        <v>1947191.2</v>
      </c>
      <c r="G15" s="21">
        <v>1115463.81</v>
      </c>
      <c r="H15" s="35">
        <v>83918.03</v>
      </c>
      <c r="I15" s="35">
        <f t="shared" si="0"/>
        <v>7.5231512889692045</v>
      </c>
      <c r="J15" s="23" t="s">
        <v>128</v>
      </c>
    </row>
    <row r="16" spans="1:10" s="20" customFormat="1" ht="27" customHeight="1">
      <c r="A16" s="16" t="s">
        <v>26</v>
      </c>
      <c r="B16" s="17" t="s">
        <v>17</v>
      </c>
      <c r="C16" s="25"/>
      <c r="D16" s="18"/>
      <c r="E16" s="18"/>
      <c r="F16" s="19">
        <f>SUM(F17:F17)</f>
        <v>333718</v>
      </c>
      <c r="G16" s="19">
        <f>SUM(G17:G17)</f>
        <v>34384</v>
      </c>
      <c r="H16" s="19">
        <f>SUM(H17:H17)</f>
        <v>19425.91</v>
      </c>
      <c r="I16" s="19">
        <f t="shared" si="0"/>
        <v>56.496946254071666</v>
      </c>
      <c r="J16" s="44"/>
    </row>
    <row r="17" spans="1:10" s="24" customFormat="1" ht="60" customHeight="1">
      <c r="A17" s="1" t="s">
        <v>27</v>
      </c>
      <c r="B17" s="4" t="s">
        <v>108</v>
      </c>
      <c r="C17" s="2" t="s">
        <v>5</v>
      </c>
      <c r="D17" s="3">
        <v>2016</v>
      </c>
      <c r="E17" s="3">
        <v>2022</v>
      </c>
      <c r="F17" s="21">
        <v>333718</v>
      </c>
      <c r="G17" s="21">
        <v>34384</v>
      </c>
      <c r="H17" s="22">
        <v>19425.91</v>
      </c>
      <c r="I17" s="22">
        <f t="shared" si="0"/>
        <v>56.496946254071666</v>
      </c>
      <c r="J17" s="34" t="s">
        <v>129</v>
      </c>
    </row>
    <row r="18" spans="1:10" s="33" customFormat="1" ht="46.5" customHeight="1">
      <c r="A18" s="30" t="s">
        <v>28</v>
      </c>
      <c r="B18" s="26" t="s">
        <v>29</v>
      </c>
      <c r="C18" s="30"/>
      <c r="D18" s="30"/>
      <c r="E18" s="30"/>
      <c r="F18" s="41">
        <f>F19+F20</f>
        <v>0</v>
      </c>
      <c r="G18" s="41">
        <f>G19+G20</f>
        <v>0</v>
      </c>
      <c r="H18" s="41">
        <f>H19+H20</f>
        <v>0</v>
      </c>
      <c r="I18" s="22"/>
      <c r="J18" s="43"/>
    </row>
    <row r="19" spans="1:10" ht="21" customHeight="1">
      <c r="A19" s="27" t="s">
        <v>30</v>
      </c>
      <c r="B19" s="28" t="s">
        <v>15</v>
      </c>
      <c r="C19" s="27"/>
      <c r="D19" s="29"/>
      <c r="E19" s="29"/>
      <c r="F19" s="22"/>
      <c r="G19" s="22"/>
      <c r="H19" s="22"/>
      <c r="I19" s="22"/>
      <c r="J19" s="45"/>
    </row>
    <row r="20" spans="1:10" ht="23.25" customHeight="1">
      <c r="A20" s="27" t="s">
        <v>31</v>
      </c>
      <c r="B20" s="28" t="s">
        <v>8</v>
      </c>
      <c r="C20" s="27"/>
      <c r="D20" s="29"/>
      <c r="E20" s="29"/>
      <c r="F20" s="22"/>
      <c r="G20" s="22"/>
      <c r="H20" s="22"/>
      <c r="I20" s="22"/>
      <c r="J20" s="45"/>
    </row>
    <row r="21" spans="1:10" s="33" customFormat="1" ht="37.5" customHeight="1">
      <c r="A21" s="30" t="s">
        <v>32</v>
      </c>
      <c r="B21" s="31" t="s">
        <v>33</v>
      </c>
      <c r="C21" s="31"/>
      <c r="D21" s="31"/>
      <c r="E21" s="31"/>
      <c r="F21" s="32">
        <f>F22+F30</f>
        <v>93160445.37</v>
      </c>
      <c r="G21" s="32">
        <f>G22+G30</f>
        <v>47291855.57</v>
      </c>
      <c r="H21" s="32">
        <f>H22+H30</f>
        <v>2530849.15</v>
      </c>
      <c r="I21" s="19">
        <f>H21/G21%</f>
        <v>5.351553918737471</v>
      </c>
      <c r="J21" s="46"/>
    </row>
    <row r="22" spans="1:10" s="20" customFormat="1" ht="24" customHeight="1">
      <c r="A22" s="16" t="s">
        <v>34</v>
      </c>
      <c r="B22" s="17" t="s">
        <v>21</v>
      </c>
      <c r="C22" s="16"/>
      <c r="D22" s="18"/>
      <c r="E22" s="18"/>
      <c r="F22" s="19">
        <f>SUM(F23:F29)</f>
        <v>2985283</v>
      </c>
      <c r="G22" s="19">
        <f>SUM(G23:G29)</f>
        <v>1216705</v>
      </c>
      <c r="H22" s="19">
        <f>SUM(H23:H29)</f>
        <v>375585.09</v>
      </c>
      <c r="I22" s="19">
        <f>H22/G22%</f>
        <v>30.86903481123198</v>
      </c>
      <c r="J22" s="44"/>
    </row>
    <row r="23" spans="1:10" s="24" customFormat="1" ht="78.75">
      <c r="A23" s="1" t="s">
        <v>35</v>
      </c>
      <c r="B23" s="5" t="s">
        <v>78</v>
      </c>
      <c r="C23" s="6" t="s">
        <v>79</v>
      </c>
      <c r="D23" s="7">
        <v>2022</v>
      </c>
      <c r="E23" s="7">
        <v>2026</v>
      </c>
      <c r="F23" s="22">
        <v>1510080</v>
      </c>
      <c r="G23" s="22">
        <v>277250</v>
      </c>
      <c r="H23" s="22">
        <v>590.4</v>
      </c>
      <c r="I23" s="22">
        <f>H23/G23%</f>
        <v>0.21294860234445445</v>
      </c>
      <c r="J23" s="23" t="s">
        <v>127</v>
      </c>
    </row>
    <row r="24" spans="1:10" s="24" customFormat="1" ht="73.5" customHeight="1">
      <c r="A24" s="1" t="s">
        <v>44</v>
      </c>
      <c r="B24" s="5" t="s">
        <v>46</v>
      </c>
      <c r="C24" s="6" t="s">
        <v>5</v>
      </c>
      <c r="D24" s="7">
        <v>2019</v>
      </c>
      <c r="E24" s="7">
        <v>2023</v>
      </c>
      <c r="F24" s="22">
        <v>22080</v>
      </c>
      <c r="G24" s="22">
        <v>4800</v>
      </c>
      <c r="H24" s="22">
        <v>1082.67</v>
      </c>
      <c r="I24" s="22">
        <f>H24/G24%</f>
        <v>22.555625000000003</v>
      </c>
      <c r="J24" s="23" t="s">
        <v>114</v>
      </c>
    </row>
    <row r="25" spans="1:10" s="24" customFormat="1" ht="33.75">
      <c r="A25" s="1" t="s">
        <v>45</v>
      </c>
      <c r="B25" s="8" t="s">
        <v>83</v>
      </c>
      <c r="C25" s="6" t="s">
        <v>5</v>
      </c>
      <c r="D25" s="7">
        <v>2021</v>
      </c>
      <c r="E25" s="7">
        <v>2022</v>
      </c>
      <c r="F25" s="22">
        <v>20000</v>
      </c>
      <c r="G25" s="35">
        <v>20000</v>
      </c>
      <c r="H25" s="35">
        <v>0</v>
      </c>
      <c r="I25" s="35">
        <v>0</v>
      </c>
      <c r="J25" s="23" t="s">
        <v>113</v>
      </c>
    </row>
    <row r="26" spans="1:10" s="24" customFormat="1" ht="33.75">
      <c r="A26" s="1" t="s">
        <v>59</v>
      </c>
      <c r="B26" s="8" t="s">
        <v>84</v>
      </c>
      <c r="C26" s="6" t="s">
        <v>5</v>
      </c>
      <c r="D26" s="7">
        <v>2022</v>
      </c>
      <c r="E26" s="7">
        <v>2023</v>
      </c>
      <c r="F26" s="22">
        <v>570000</v>
      </c>
      <c r="G26" s="22">
        <v>344000</v>
      </c>
      <c r="H26" s="35">
        <v>0</v>
      </c>
      <c r="I26" s="35">
        <v>0</v>
      </c>
      <c r="J26" s="23" t="s">
        <v>109</v>
      </c>
    </row>
    <row r="27" spans="1:10" s="24" customFormat="1" ht="92.25" customHeight="1">
      <c r="A27" s="1" t="s">
        <v>60</v>
      </c>
      <c r="B27" s="8" t="s">
        <v>80</v>
      </c>
      <c r="C27" s="6" t="s">
        <v>5</v>
      </c>
      <c r="D27" s="7">
        <v>2022</v>
      </c>
      <c r="E27" s="7">
        <v>2023</v>
      </c>
      <c r="F27" s="22">
        <v>157500</v>
      </c>
      <c r="G27" s="22">
        <v>72500</v>
      </c>
      <c r="H27" s="22">
        <v>0</v>
      </c>
      <c r="I27" s="35">
        <v>0</v>
      </c>
      <c r="J27" s="23" t="s">
        <v>110</v>
      </c>
    </row>
    <row r="28" spans="1:10" s="24" customFormat="1" ht="45.75" customHeight="1">
      <c r="A28" s="1" t="s">
        <v>70</v>
      </c>
      <c r="B28" s="5" t="s">
        <v>82</v>
      </c>
      <c r="C28" s="6" t="s">
        <v>5</v>
      </c>
      <c r="D28" s="7">
        <v>2021</v>
      </c>
      <c r="E28" s="7">
        <v>2022</v>
      </c>
      <c r="F28" s="22">
        <v>678123</v>
      </c>
      <c r="G28" s="22">
        <v>488655</v>
      </c>
      <c r="H28" s="22">
        <v>364412.02</v>
      </c>
      <c r="I28" s="22">
        <f>H28/G28%</f>
        <v>74.57449939118601</v>
      </c>
      <c r="J28" s="23" t="s">
        <v>112</v>
      </c>
    </row>
    <row r="29" spans="1:10" s="24" customFormat="1" ht="62.25" customHeight="1">
      <c r="A29" s="1" t="s">
        <v>71</v>
      </c>
      <c r="B29" s="5" t="s">
        <v>81</v>
      </c>
      <c r="C29" s="6" t="s">
        <v>5</v>
      </c>
      <c r="D29" s="7">
        <v>2021</v>
      </c>
      <c r="E29" s="7">
        <v>2023</v>
      </c>
      <c r="F29" s="22">
        <v>27500</v>
      </c>
      <c r="G29" s="22">
        <v>9500</v>
      </c>
      <c r="H29" s="22">
        <v>9500</v>
      </c>
      <c r="I29" s="22">
        <f>H29/G29%</f>
        <v>100</v>
      </c>
      <c r="J29" s="23" t="s">
        <v>111</v>
      </c>
    </row>
    <row r="30" spans="1:10" s="20" customFormat="1" ht="24" customHeight="1">
      <c r="A30" s="16" t="s">
        <v>36</v>
      </c>
      <c r="B30" s="17" t="s">
        <v>8</v>
      </c>
      <c r="C30" s="16"/>
      <c r="D30" s="18"/>
      <c r="E30" s="18"/>
      <c r="F30" s="19">
        <f>SUM(F31:F52)</f>
        <v>90175162.37</v>
      </c>
      <c r="G30" s="19">
        <f>SUM(G31:G52)</f>
        <v>46075150.57</v>
      </c>
      <c r="H30" s="19">
        <f>SUM(H31:H52)</f>
        <v>2155264.06</v>
      </c>
      <c r="I30" s="19">
        <f>H30/G30%</f>
        <v>4.677714632154267</v>
      </c>
      <c r="J30" s="44"/>
    </row>
    <row r="31" spans="1:10" s="24" customFormat="1" ht="36" customHeight="1">
      <c r="A31" s="1" t="s">
        <v>37</v>
      </c>
      <c r="B31" s="8" t="s">
        <v>54</v>
      </c>
      <c r="C31" s="2" t="s">
        <v>5</v>
      </c>
      <c r="D31" s="3">
        <v>2013</v>
      </c>
      <c r="E31" s="3">
        <v>2023</v>
      </c>
      <c r="F31" s="21">
        <v>29701198</v>
      </c>
      <c r="G31" s="21">
        <v>0</v>
      </c>
      <c r="H31" s="49">
        <v>0</v>
      </c>
      <c r="I31" s="35"/>
      <c r="J31" s="34" t="s">
        <v>115</v>
      </c>
    </row>
    <row r="32" spans="1:10" s="24" customFormat="1" ht="58.5" customHeight="1">
      <c r="A32" s="1" t="s">
        <v>38</v>
      </c>
      <c r="B32" s="8" t="s">
        <v>55</v>
      </c>
      <c r="C32" s="2" t="s">
        <v>5</v>
      </c>
      <c r="D32" s="3">
        <v>2019</v>
      </c>
      <c r="E32" s="3">
        <v>2023</v>
      </c>
      <c r="F32" s="21">
        <v>2910112</v>
      </c>
      <c r="G32" s="21">
        <v>443352</v>
      </c>
      <c r="H32" s="49">
        <v>0</v>
      </c>
      <c r="I32" s="35">
        <f>H32/G32%</f>
        <v>0</v>
      </c>
      <c r="J32" s="34" t="s">
        <v>117</v>
      </c>
    </row>
    <row r="33" spans="1:10" s="24" customFormat="1" ht="41.25" customHeight="1">
      <c r="A33" s="1" t="s">
        <v>39</v>
      </c>
      <c r="B33" s="8" t="s">
        <v>85</v>
      </c>
      <c r="C33" s="6" t="s">
        <v>5</v>
      </c>
      <c r="D33" s="3">
        <v>2019</v>
      </c>
      <c r="E33" s="3">
        <v>2022</v>
      </c>
      <c r="F33" s="21">
        <v>6784709</v>
      </c>
      <c r="G33" s="21">
        <v>6627369</v>
      </c>
      <c r="H33" s="49">
        <v>1767405.06</v>
      </c>
      <c r="I33" s="35">
        <f>H33/G33%</f>
        <v>26.6682760534384</v>
      </c>
      <c r="J33" s="34" t="s">
        <v>119</v>
      </c>
    </row>
    <row r="34" spans="1:10" s="24" customFormat="1" ht="51.75" customHeight="1">
      <c r="A34" s="1" t="s">
        <v>40</v>
      </c>
      <c r="B34" s="8" t="s">
        <v>86</v>
      </c>
      <c r="C34" s="6" t="s">
        <v>5</v>
      </c>
      <c r="D34" s="3">
        <v>2019</v>
      </c>
      <c r="E34" s="3">
        <v>2022</v>
      </c>
      <c r="F34" s="21">
        <v>5623916.67</v>
      </c>
      <c r="G34" s="21">
        <v>5579943.67</v>
      </c>
      <c r="H34" s="49">
        <v>14</v>
      </c>
      <c r="I34" s="35">
        <f>H34/G34%</f>
        <v>0.00025089859016444156</v>
      </c>
      <c r="J34" s="34" t="s">
        <v>120</v>
      </c>
    </row>
    <row r="35" spans="1:11" s="24" customFormat="1" ht="35.25" customHeight="1">
      <c r="A35" s="1" t="s">
        <v>41</v>
      </c>
      <c r="B35" s="38" t="s">
        <v>57</v>
      </c>
      <c r="C35" s="6" t="s">
        <v>5</v>
      </c>
      <c r="D35" s="3">
        <v>2017</v>
      </c>
      <c r="E35" s="3">
        <v>2023</v>
      </c>
      <c r="F35" s="21">
        <v>161198</v>
      </c>
      <c r="G35" s="21">
        <v>70835</v>
      </c>
      <c r="H35" s="49">
        <v>0</v>
      </c>
      <c r="I35" s="35">
        <f>H35/G35%</f>
        <v>0</v>
      </c>
      <c r="J35" s="34" t="s">
        <v>120</v>
      </c>
      <c r="K35" s="40"/>
    </row>
    <row r="36" spans="1:10" ht="33.75">
      <c r="A36" s="1" t="s">
        <v>42</v>
      </c>
      <c r="B36" s="28" t="s">
        <v>66</v>
      </c>
      <c r="C36" s="6" t="s">
        <v>5</v>
      </c>
      <c r="D36" s="29">
        <v>2020</v>
      </c>
      <c r="E36" s="29">
        <v>2023</v>
      </c>
      <c r="F36" s="22">
        <v>18755446</v>
      </c>
      <c r="G36" s="22">
        <v>9309082</v>
      </c>
      <c r="H36" s="49">
        <v>0</v>
      </c>
      <c r="I36" s="37">
        <f>H36/G36%</f>
        <v>0</v>
      </c>
      <c r="J36" s="47" t="s">
        <v>133</v>
      </c>
    </row>
    <row r="37" spans="1:10" ht="45">
      <c r="A37" s="1" t="s">
        <v>47</v>
      </c>
      <c r="B37" s="38" t="s">
        <v>67</v>
      </c>
      <c r="C37" s="6" t="s">
        <v>5</v>
      </c>
      <c r="D37" s="29">
        <v>2020</v>
      </c>
      <c r="E37" s="29">
        <v>2022</v>
      </c>
      <c r="F37" s="22">
        <v>251000</v>
      </c>
      <c r="G37" s="22">
        <v>236000</v>
      </c>
      <c r="H37" s="49">
        <v>226320</v>
      </c>
      <c r="I37" s="37">
        <f>H37/G37%</f>
        <v>95.89830508474576</v>
      </c>
      <c r="J37" s="47" t="s">
        <v>116</v>
      </c>
    </row>
    <row r="38" spans="1:10" ht="45">
      <c r="A38" s="1" t="s">
        <v>48</v>
      </c>
      <c r="B38" s="38" t="s">
        <v>69</v>
      </c>
      <c r="C38" s="6" t="s">
        <v>5</v>
      </c>
      <c r="D38" s="29">
        <v>2021</v>
      </c>
      <c r="E38" s="29">
        <v>2022</v>
      </c>
      <c r="F38" s="22">
        <v>129999</v>
      </c>
      <c r="G38" s="22">
        <v>129999</v>
      </c>
      <c r="H38" s="49">
        <v>0</v>
      </c>
      <c r="I38" s="37">
        <f>H38/G38%</f>
        <v>0</v>
      </c>
      <c r="J38" s="47" t="s">
        <v>121</v>
      </c>
    </row>
    <row r="39" spans="1:10" ht="56.25">
      <c r="A39" s="1" t="s">
        <v>49</v>
      </c>
      <c r="B39" s="38" t="s">
        <v>87</v>
      </c>
      <c r="C39" s="6" t="s">
        <v>5</v>
      </c>
      <c r="D39" s="29">
        <v>2021</v>
      </c>
      <c r="E39" s="29">
        <v>2022</v>
      </c>
      <c r="F39" s="22">
        <v>6000000</v>
      </c>
      <c r="G39" s="22">
        <v>4708136</v>
      </c>
      <c r="H39" s="49">
        <v>140000</v>
      </c>
      <c r="I39" s="35">
        <f aca="true" t="shared" si="1" ref="I39:I49">H39/G39%</f>
        <v>2.9735759544754017</v>
      </c>
      <c r="J39" s="34" t="s">
        <v>117</v>
      </c>
    </row>
    <row r="40" spans="1:10" s="24" customFormat="1" ht="56.25">
      <c r="A40" s="1" t="s">
        <v>50</v>
      </c>
      <c r="B40" s="8" t="s">
        <v>88</v>
      </c>
      <c r="C40" s="6" t="s">
        <v>5</v>
      </c>
      <c r="D40" s="3">
        <v>2021</v>
      </c>
      <c r="E40" s="3">
        <v>2022</v>
      </c>
      <c r="F40" s="21">
        <v>107800</v>
      </c>
      <c r="G40" s="21">
        <v>102000</v>
      </c>
      <c r="H40" s="49">
        <v>0</v>
      </c>
      <c r="I40" s="35">
        <f t="shared" si="1"/>
        <v>0</v>
      </c>
      <c r="J40" s="34" t="s">
        <v>122</v>
      </c>
    </row>
    <row r="41" spans="1:10" s="24" customFormat="1" ht="45">
      <c r="A41" s="1" t="s">
        <v>51</v>
      </c>
      <c r="B41" s="8" t="s">
        <v>89</v>
      </c>
      <c r="C41" s="6" t="s">
        <v>5</v>
      </c>
      <c r="D41" s="3">
        <v>2021</v>
      </c>
      <c r="E41" s="3">
        <v>2022</v>
      </c>
      <c r="F41" s="21">
        <v>174000</v>
      </c>
      <c r="G41" s="21">
        <v>162000</v>
      </c>
      <c r="H41" s="49">
        <v>0</v>
      </c>
      <c r="I41" s="35">
        <f t="shared" si="1"/>
        <v>0</v>
      </c>
      <c r="J41" s="34" t="s">
        <v>123</v>
      </c>
    </row>
    <row r="42" spans="1:10" s="24" customFormat="1" ht="45">
      <c r="A42" s="1" t="s">
        <v>58</v>
      </c>
      <c r="B42" s="8" t="s">
        <v>90</v>
      </c>
      <c r="C42" s="6" t="s">
        <v>5</v>
      </c>
      <c r="D42" s="3">
        <v>2021</v>
      </c>
      <c r="E42" s="3">
        <v>2022</v>
      </c>
      <c r="F42" s="21">
        <v>52000</v>
      </c>
      <c r="G42" s="21">
        <v>45500</v>
      </c>
      <c r="H42" s="49">
        <v>0</v>
      </c>
      <c r="I42" s="35">
        <f t="shared" si="1"/>
        <v>0</v>
      </c>
      <c r="J42" s="34" t="s">
        <v>130</v>
      </c>
    </row>
    <row r="43" spans="1:10" s="24" customFormat="1" ht="56.25">
      <c r="A43" s="1" t="s">
        <v>72</v>
      </c>
      <c r="B43" s="8" t="s">
        <v>91</v>
      </c>
      <c r="C43" s="6" t="s">
        <v>5</v>
      </c>
      <c r="D43" s="3">
        <v>2021</v>
      </c>
      <c r="E43" s="3">
        <v>2022</v>
      </c>
      <c r="F43" s="21">
        <v>199000</v>
      </c>
      <c r="G43" s="21">
        <v>183500</v>
      </c>
      <c r="H43" s="49">
        <v>0</v>
      </c>
      <c r="I43" s="35">
        <f t="shared" si="1"/>
        <v>0</v>
      </c>
      <c r="J43" s="34" t="s">
        <v>130</v>
      </c>
    </row>
    <row r="44" spans="1:10" s="24" customFormat="1" ht="51" customHeight="1">
      <c r="A44" s="1" t="s">
        <v>73</v>
      </c>
      <c r="B44" s="8" t="s">
        <v>92</v>
      </c>
      <c r="C44" s="6" t="s">
        <v>5</v>
      </c>
      <c r="D44" s="3">
        <v>2019</v>
      </c>
      <c r="E44" s="3">
        <v>2022</v>
      </c>
      <c r="F44" s="21">
        <v>8504205</v>
      </c>
      <c r="G44" s="21">
        <v>8370000</v>
      </c>
      <c r="H44" s="49">
        <v>0</v>
      </c>
      <c r="I44" s="35">
        <f t="shared" si="1"/>
        <v>0</v>
      </c>
      <c r="J44" s="34" t="s">
        <v>132</v>
      </c>
    </row>
    <row r="45" spans="1:10" s="24" customFormat="1" ht="51" customHeight="1">
      <c r="A45" s="1" t="s">
        <v>74</v>
      </c>
      <c r="B45" s="8" t="s">
        <v>93</v>
      </c>
      <c r="C45" s="6" t="s">
        <v>5</v>
      </c>
      <c r="D45" s="3">
        <v>2021</v>
      </c>
      <c r="E45" s="3">
        <v>2022</v>
      </c>
      <c r="F45" s="21">
        <v>8289331</v>
      </c>
      <c r="G45" s="21">
        <v>8185273</v>
      </c>
      <c r="H45" s="49">
        <v>21525</v>
      </c>
      <c r="I45" s="35">
        <f t="shared" si="1"/>
        <v>0.26297229182215426</v>
      </c>
      <c r="J45" s="34" t="s">
        <v>125</v>
      </c>
    </row>
    <row r="46" spans="1:10" s="24" customFormat="1" ht="56.25">
      <c r="A46" s="1" t="s">
        <v>101</v>
      </c>
      <c r="B46" s="8" t="s">
        <v>94</v>
      </c>
      <c r="C46" s="6" t="s">
        <v>95</v>
      </c>
      <c r="D46" s="3">
        <v>2021</v>
      </c>
      <c r="E46" s="3">
        <v>2022</v>
      </c>
      <c r="F46" s="21">
        <v>1078535</v>
      </c>
      <c r="G46" s="21">
        <v>1032985</v>
      </c>
      <c r="H46" s="49">
        <v>0</v>
      </c>
      <c r="I46" s="35">
        <f t="shared" si="1"/>
        <v>0</v>
      </c>
      <c r="J46" s="34" t="s">
        <v>125</v>
      </c>
    </row>
    <row r="47" spans="1:10" s="24" customFormat="1" ht="51" customHeight="1">
      <c r="A47" s="1" t="s">
        <v>102</v>
      </c>
      <c r="B47" s="8" t="s">
        <v>96</v>
      </c>
      <c r="C47" s="6" t="s">
        <v>5</v>
      </c>
      <c r="D47" s="3">
        <v>2021</v>
      </c>
      <c r="E47" s="3">
        <v>2022</v>
      </c>
      <c r="F47" s="21">
        <v>45000</v>
      </c>
      <c r="G47" s="21">
        <v>45000</v>
      </c>
      <c r="H47" s="49">
        <v>0</v>
      </c>
      <c r="I47" s="35">
        <f t="shared" si="1"/>
        <v>0</v>
      </c>
      <c r="J47" s="34" t="s">
        <v>131</v>
      </c>
    </row>
    <row r="48" spans="1:10" s="24" customFormat="1" ht="51" customHeight="1">
      <c r="A48" s="1" t="s">
        <v>103</v>
      </c>
      <c r="B48" s="8" t="s">
        <v>97</v>
      </c>
      <c r="C48" s="6" t="s">
        <v>5</v>
      </c>
      <c r="D48" s="3">
        <v>2021</v>
      </c>
      <c r="E48" s="3">
        <v>2022</v>
      </c>
      <c r="F48" s="21">
        <v>159690.9</v>
      </c>
      <c r="G48" s="21">
        <v>159690.9</v>
      </c>
      <c r="H48" s="49">
        <v>0</v>
      </c>
      <c r="I48" s="35">
        <f t="shared" si="1"/>
        <v>0</v>
      </c>
      <c r="J48" s="34" t="s">
        <v>124</v>
      </c>
    </row>
    <row r="49" spans="1:10" s="24" customFormat="1" ht="36.75" customHeight="1">
      <c r="A49" s="1" t="s">
        <v>104</v>
      </c>
      <c r="B49" s="59" t="s">
        <v>56</v>
      </c>
      <c r="C49" s="6" t="s">
        <v>5</v>
      </c>
      <c r="D49" s="3">
        <v>2018</v>
      </c>
      <c r="E49" s="3">
        <v>2022</v>
      </c>
      <c r="F49" s="22">
        <v>48407</v>
      </c>
      <c r="G49" s="22">
        <v>35000</v>
      </c>
      <c r="H49" s="49">
        <v>0</v>
      </c>
      <c r="I49" s="35">
        <f t="shared" si="1"/>
        <v>0</v>
      </c>
      <c r="J49" s="34" t="s">
        <v>121</v>
      </c>
    </row>
    <row r="50" spans="1:10" s="24" customFormat="1" ht="45">
      <c r="A50" s="1" t="s">
        <v>105</v>
      </c>
      <c r="B50" s="60" t="s">
        <v>98</v>
      </c>
      <c r="C50" s="6" t="s">
        <v>5</v>
      </c>
      <c r="D50" s="3">
        <v>2022</v>
      </c>
      <c r="E50" s="3">
        <v>2023</v>
      </c>
      <c r="F50" s="22">
        <v>50000</v>
      </c>
      <c r="G50" s="48"/>
      <c r="H50" s="49"/>
      <c r="I50" s="35"/>
      <c r="J50" s="34" t="s">
        <v>118</v>
      </c>
    </row>
    <row r="51" spans="1:10" s="24" customFormat="1" ht="33.75">
      <c r="A51" s="1" t="s">
        <v>106</v>
      </c>
      <c r="B51" s="36" t="s">
        <v>99</v>
      </c>
      <c r="C51" s="6" t="s">
        <v>5</v>
      </c>
      <c r="D51" s="3">
        <v>2020</v>
      </c>
      <c r="E51" s="3">
        <v>2022</v>
      </c>
      <c r="F51" s="22">
        <v>304870.8</v>
      </c>
      <c r="G51" s="22">
        <v>300000</v>
      </c>
      <c r="H51" s="49">
        <v>0</v>
      </c>
      <c r="I51" s="35">
        <f>H51/G51%</f>
        <v>0</v>
      </c>
      <c r="J51" s="34" t="s">
        <v>126</v>
      </c>
    </row>
    <row r="52" spans="1:10" ht="45">
      <c r="A52" s="1" t="s">
        <v>107</v>
      </c>
      <c r="B52" s="39" t="s">
        <v>100</v>
      </c>
      <c r="C52" s="6" t="s">
        <v>68</v>
      </c>
      <c r="D52" s="29">
        <v>2022</v>
      </c>
      <c r="E52" s="29">
        <v>2023</v>
      </c>
      <c r="F52" s="22">
        <v>844744</v>
      </c>
      <c r="G52" s="22">
        <v>349485</v>
      </c>
      <c r="H52" s="49">
        <v>0</v>
      </c>
      <c r="I52" s="35">
        <f>H52/G52%</f>
        <v>0</v>
      </c>
      <c r="J52" s="34" t="s">
        <v>125</v>
      </c>
    </row>
  </sheetData>
  <sheetProtection/>
  <mergeCells count="11">
    <mergeCell ref="C5:C6"/>
    <mergeCell ref="D5:E5"/>
    <mergeCell ref="F5:F6"/>
    <mergeCell ref="G5:G6"/>
    <mergeCell ref="A3:H3"/>
    <mergeCell ref="A5:A6"/>
    <mergeCell ref="I1:J1"/>
    <mergeCell ref="H5:H6"/>
    <mergeCell ref="I5:I6"/>
    <mergeCell ref="J5:J6"/>
    <mergeCell ref="B5:B6"/>
  </mergeCells>
  <printOptions horizontalCentered="1"/>
  <pageMargins left="0.7086614173228347" right="0.7086614173228347" top="0.984251968503937" bottom="0.6889763779527559" header="0.31496062992125984" footer="0.31496062992125984"/>
  <pageSetup fitToHeight="0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a.sobolewska</dc:creator>
  <cp:keywords/>
  <dc:description/>
  <cp:lastModifiedBy>Agnieszka Kalinowska-Szymańska</cp:lastModifiedBy>
  <cp:lastPrinted>2022-08-26T11:04:24Z</cp:lastPrinted>
  <dcterms:created xsi:type="dcterms:W3CDTF">2010-12-17T14:43:07Z</dcterms:created>
  <dcterms:modified xsi:type="dcterms:W3CDTF">2022-08-26T11:18:49Z</dcterms:modified>
  <cp:category/>
  <cp:version/>
  <cp:contentType/>
  <cp:contentStatus/>
</cp:coreProperties>
</file>