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 półrocze" sheetId="2" r:id="rId1"/>
  </sheets>
  <definedNames>
    <definedName name="_xlnm.Print_Titles" localSheetId="0">'I półrocze'!$21:$22</definedName>
  </definedNames>
  <calcPr calcId="152511"/>
</workbook>
</file>

<file path=xl/calcChain.xml><?xml version="1.0" encoding="utf-8"?>
<calcChain xmlns="http://schemas.openxmlformats.org/spreadsheetml/2006/main">
  <c r="G26" i="2" l="1"/>
  <c r="G27" i="2"/>
  <c r="G28" i="2"/>
  <c r="G30" i="2"/>
  <c r="G31" i="2"/>
  <c r="G32" i="2"/>
  <c r="G33" i="2"/>
  <c r="G34" i="2"/>
  <c r="G35" i="2"/>
  <c r="G36" i="2"/>
  <c r="G37" i="2"/>
  <c r="G41" i="2"/>
  <c r="G42" i="2"/>
  <c r="G43" i="2"/>
  <c r="G45" i="2"/>
  <c r="G46" i="2"/>
  <c r="G47" i="2"/>
  <c r="G49" i="2"/>
  <c r="G50" i="2"/>
  <c r="G51" i="2"/>
  <c r="G53" i="2"/>
  <c r="G54" i="2"/>
  <c r="G55" i="2"/>
  <c r="G57" i="2"/>
  <c r="G58" i="2"/>
  <c r="G59" i="2"/>
  <c r="G60" i="2"/>
  <c r="G62" i="2"/>
  <c r="G63" i="2"/>
  <c r="G64" i="2"/>
  <c r="G68" i="2"/>
  <c r="G69" i="2"/>
  <c r="G70" i="2"/>
  <c r="G74" i="2"/>
  <c r="G75" i="2"/>
  <c r="G76" i="2"/>
  <c r="G77" i="2"/>
  <c r="G78" i="2"/>
  <c r="G79" i="2"/>
  <c r="G80" i="2"/>
  <c r="G81" i="2"/>
  <c r="G11" i="2"/>
  <c r="G14" i="2"/>
  <c r="G17" i="2"/>
  <c r="F73" i="2" l="1"/>
  <c r="G73" i="2" s="1"/>
  <c r="E73" i="2"/>
  <c r="E72" i="2" s="1"/>
  <c r="E71" i="2" s="1"/>
  <c r="F67" i="2"/>
  <c r="E67" i="2"/>
  <c r="E66" i="2" s="1"/>
  <c r="E65" i="2" s="1"/>
  <c r="F61" i="2"/>
  <c r="G61" i="2" s="1"/>
  <c r="E61" i="2"/>
  <c r="F56" i="2"/>
  <c r="G56" i="2" s="1"/>
  <c r="E56" i="2"/>
  <c r="F52" i="2"/>
  <c r="G52" i="2" s="1"/>
  <c r="E52" i="2"/>
  <c r="F48" i="2"/>
  <c r="G48" i="2" s="1"/>
  <c r="E48" i="2"/>
  <c r="F44" i="2"/>
  <c r="G44" i="2" s="1"/>
  <c r="E44" i="2"/>
  <c r="F40" i="2"/>
  <c r="G40" i="2" s="1"/>
  <c r="E40" i="2"/>
  <c r="E39" i="2"/>
  <c r="E38" i="2" s="1"/>
  <c r="F29" i="2"/>
  <c r="G29" i="2" s="1"/>
  <c r="E29" i="2"/>
  <c r="F25" i="2"/>
  <c r="G25" i="2" s="1"/>
  <c r="E25" i="2"/>
  <c r="E24" i="2" s="1"/>
  <c r="E23" i="2" s="1"/>
  <c r="E82" i="2" s="1"/>
  <c r="F16" i="2"/>
  <c r="E16" i="2"/>
  <c r="E15" i="2"/>
  <c r="F13" i="2"/>
  <c r="G13" i="2" s="1"/>
  <c r="E13" i="2"/>
  <c r="E12" i="2" s="1"/>
  <c r="F10" i="2"/>
  <c r="E10" i="2"/>
  <c r="E9" i="2"/>
  <c r="E18" i="2" s="1"/>
  <c r="F24" i="2" l="1"/>
  <c r="F72" i="2"/>
  <c r="F66" i="2"/>
  <c r="G67" i="2"/>
  <c r="F15" i="2"/>
  <c r="G15" i="2" s="1"/>
  <c r="G16" i="2"/>
  <c r="F9" i="2"/>
  <c r="G9" i="2" s="1"/>
  <c r="G10" i="2"/>
  <c r="F12" i="2"/>
  <c r="G12" i="2" s="1"/>
  <c r="F39" i="2"/>
  <c r="F23" i="2" l="1"/>
  <c r="G23" i="2" s="1"/>
  <c r="G24" i="2"/>
  <c r="F71" i="2"/>
  <c r="G71" i="2" s="1"/>
  <c r="G72" i="2"/>
  <c r="F65" i="2"/>
  <c r="G65" i="2" s="1"/>
  <c r="G66" i="2"/>
  <c r="F38" i="2"/>
  <c r="G39" i="2"/>
  <c r="F18" i="2"/>
  <c r="G18" i="2" s="1"/>
  <c r="F82" i="2" l="1"/>
  <c r="G82" i="2" s="1"/>
  <c r="G38" i="2"/>
</calcChain>
</file>

<file path=xl/sharedStrings.xml><?xml version="1.0" encoding="utf-8"?>
<sst xmlns="http://schemas.openxmlformats.org/spreadsheetml/2006/main" count="107" uniqueCount="59">
  <si>
    <t>Dział</t>
  </si>
  <si>
    <t>Rozdz.</t>
  </si>
  <si>
    <t>§</t>
  </si>
  <si>
    <t>Treść</t>
  </si>
  <si>
    <t>Dochody</t>
  </si>
  <si>
    <t>Bezpieczeństwo publiczne i ochrona przeciwpożarowa</t>
  </si>
  <si>
    <t>75495</t>
  </si>
  <si>
    <t>Pozostała działalność</t>
  </si>
  <si>
    <t>0970</t>
  </si>
  <si>
    <t>Wpływy z różnych dochodów</t>
  </si>
  <si>
    <t>Różne rozliczenia</t>
  </si>
  <si>
    <t>75814</t>
  </si>
  <si>
    <t>Różne rozliczenia finansowe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</si>
  <si>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</si>
  <si>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</si>
  <si>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Rodzina</t>
  </si>
  <si>
    <t>85595</t>
  </si>
  <si>
    <t>Ogółem</t>
  </si>
  <si>
    <t>Wydatki</t>
  </si>
  <si>
    <t>Plan</t>
  </si>
  <si>
    <t xml:space="preserve">Starostwo Powiatowe </t>
  </si>
  <si>
    <t>Zakup materiałów i wyposażenia</t>
  </si>
  <si>
    <t>Zakup usług pozostałych</t>
  </si>
  <si>
    <t>4330</t>
  </si>
  <si>
    <t>Zakup usług przez jednostki samorządu terytorialnego od innych jednostek samorządu terytorialnego</t>
  </si>
  <si>
    <t>CEZiU "Kopernik" w Wyszkowie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</si>
  <si>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</si>
  <si>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</si>
  <si>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</si>
  <si>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</si>
  <si>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środków żywności</t>
  </si>
  <si>
    <t>Zakup energii</t>
  </si>
  <si>
    <t>Oświata i wychowanie</t>
  </si>
  <si>
    <t>80195</t>
  </si>
  <si>
    <t>ILO w Wyszkowie</t>
  </si>
  <si>
    <t>Wynagrodzenia osobowe nauczycieli</t>
  </si>
  <si>
    <t>ZS 1 w Wyszkowie</t>
  </si>
  <si>
    <t>SOSW w Wyszkowie</t>
  </si>
  <si>
    <t>ZSS w Brańszczyku</t>
  </si>
  <si>
    <t>Wynagrodzenia osobowe</t>
  </si>
  <si>
    <t>ZS w Długosiodle</t>
  </si>
  <si>
    <t>Edukacyjna opieka wychowawcza</t>
  </si>
  <si>
    <t>85495</t>
  </si>
  <si>
    <t>PPP w Wyszkowie</t>
  </si>
  <si>
    <t>Dom dla Dzieci Nr 2 w Wyszkowie</t>
  </si>
  <si>
    <t>3110</t>
  </si>
  <si>
    <t>Świadczenia społeczne</t>
  </si>
  <si>
    <t>4010</t>
  </si>
  <si>
    <t>4110</t>
  </si>
  <si>
    <t>4120</t>
  </si>
  <si>
    <t>4210</t>
  </si>
  <si>
    <t>4220</t>
  </si>
  <si>
    <t>4260</t>
  </si>
  <si>
    <t>4300</t>
  </si>
  <si>
    <t>Tabela Nr 3a</t>
  </si>
  <si>
    <t xml:space="preserve"> Wykonanie planu finansowego  na realizację zadań wynikających z ustawy o pomocy obywatelom Ukrainy w związku z konfliktem zbrojnym na terytorium tego państwa – Fundusz Pomocy. - za I pólrocze 2022 r.
</t>
  </si>
  <si>
    <t xml:space="preserve">Plan </t>
  </si>
  <si>
    <t>Wykonanie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</si>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</sst>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i/>
      <sz val="8.25"/>
      <color rgb="FF000000"/>
      <name val="Arial"/>
      <family val="2"/>
      <charset val="238"/>
    </font>
    <font>
      <i/>
      <sz val="8.25"/>
      <color rgb="FF000000"/>
      <name val="Arial"/>
      <family val="2"/>
      <charset val="238"/>
    </font>
    <font>
      <i/>
      <sz val="8.5"/>
      <color theme="1"/>
      <name val="Calibri"/>
      <family val="2"/>
      <charset val="238"/>
      <scheme val="minor"/>
    </font>
    <font>
      <sz val="8.2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/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43" fontId="2" fillId="0" borderId="5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justify" vertical="center" wrapText="1"/>
    </xf>
    <xf numFmtId="43" fontId="2" fillId="0" borderId="7" xfId="2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left" vertical="center" wrapText="1"/>
    </xf>
    <xf numFmtId="43" fontId="7" fillId="0" borderId="7" xfId="2" applyFont="1" applyBorder="1" applyAlignment="1">
      <alignment vertical="center"/>
    </xf>
    <xf numFmtId="0" fontId="9" fillId="0" borderId="0" xfId="1" applyFont="1"/>
    <xf numFmtId="0" fontId="2" fillId="0" borderId="8" xfId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left" vertical="center" wrapText="1"/>
    </xf>
    <xf numFmtId="43" fontId="4" fillId="0" borderId="7" xfId="2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11" fillId="2" borderId="6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center" wrapText="1"/>
    </xf>
    <xf numFmtId="43" fontId="2" fillId="0" borderId="7" xfId="2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49" fontId="6" fillId="0" borderId="7" xfId="1" applyNumberFormat="1" applyFont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left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7" xfId="1" applyFont="1" applyFill="1" applyBorder="1" applyAlignment="1">
      <alignment horizontal="justify" vertical="center" wrapText="1"/>
    </xf>
    <xf numFmtId="43" fontId="2" fillId="0" borderId="7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9" xfId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16" fillId="0" borderId="0" xfId="1" applyFont="1"/>
    <xf numFmtId="49" fontId="7" fillId="0" borderId="8" xfId="1" applyNumberFormat="1" applyFont="1" applyBorder="1" applyAlignment="1">
      <alignment horizontal="center" vertical="center"/>
    </xf>
    <xf numFmtId="0" fontId="8" fillId="2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43" fontId="4" fillId="0" borderId="2" xfId="2" applyFont="1" applyBorder="1" applyAlignment="1">
      <alignment vertical="center"/>
    </xf>
    <xf numFmtId="0" fontId="10" fillId="2" borderId="4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left" vertical="center" wrapText="1"/>
    </xf>
    <xf numFmtId="43" fontId="12" fillId="2" borderId="10" xfId="1" applyNumberFormat="1" applyFont="1" applyFill="1" applyBorder="1" applyAlignment="1">
      <alignment vertical="center"/>
    </xf>
    <xf numFmtId="49" fontId="6" fillId="0" borderId="26" xfId="1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10" fontId="4" fillId="0" borderId="7" xfId="2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49" fontId="2" fillId="0" borderId="5" xfId="2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49" fontId="2" fillId="0" borderId="1" xfId="2" applyNumberFormat="1" applyFont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61" zoomScale="96" zoomScaleNormal="96" workbookViewId="0">
      <selection activeCell="F74" sqref="F74"/>
    </sheetView>
  </sheetViews>
  <sheetFormatPr defaultRowHeight="11.25" x14ac:dyDescent="0.2"/>
  <cols>
    <col min="1" max="1" width="4.5703125" style="8" bestFit="1" customWidth="1"/>
    <col min="2" max="2" width="7.140625" style="8" customWidth="1"/>
    <col min="3" max="3" width="5.42578125" style="8" customWidth="1"/>
    <col min="4" max="4" width="29.7109375" style="8" customWidth="1"/>
    <col min="5" max="5" width="15.5703125" style="8" customWidth="1"/>
    <col min="6" max="6" width="13.5703125" style="8" customWidth="1"/>
    <col min="7" max="7" width="14.7109375" style="8" customWidth="1"/>
    <col min="8" max="8" width="1.5703125" style="8" customWidth="1"/>
    <col min="9" max="256" width="9.140625" style="8"/>
    <col min="257" max="257" width="5.42578125" style="8" customWidth="1"/>
    <col min="258" max="258" width="7.5703125" style="8" customWidth="1"/>
    <col min="259" max="259" width="7" style="8" customWidth="1"/>
    <col min="260" max="260" width="30" style="8" customWidth="1"/>
    <col min="261" max="261" width="13.85546875" style="8" customWidth="1"/>
    <col min="262" max="262" width="15.5703125" style="8" customWidth="1"/>
    <col min="263" max="512" width="9.140625" style="8"/>
    <col min="513" max="513" width="5.42578125" style="8" customWidth="1"/>
    <col min="514" max="514" width="7.5703125" style="8" customWidth="1"/>
    <col min="515" max="515" width="7" style="8" customWidth="1"/>
    <col min="516" max="516" width="30" style="8" customWidth="1"/>
    <col min="517" max="517" width="13.85546875" style="8" customWidth="1"/>
    <col min="518" max="518" width="15.5703125" style="8" customWidth="1"/>
    <col min="519" max="768" width="9.140625" style="8"/>
    <col min="769" max="769" width="5.42578125" style="8" customWidth="1"/>
    <col min="770" max="770" width="7.5703125" style="8" customWidth="1"/>
    <col min="771" max="771" width="7" style="8" customWidth="1"/>
    <col min="772" max="772" width="30" style="8" customWidth="1"/>
    <col min="773" max="773" width="13.85546875" style="8" customWidth="1"/>
    <col min="774" max="774" width="15.5703125" style="8" customWidth="1"/>
    <col min="775" max="1024" width="9.140625" style="8"/>
    <col min="1025" max="1025" width="5.42578125" style="8" customWidth="1"/>
    <col min="1026" max="1026" width="7.5703125" style="8" customWidth="1"/>
    <col min="1027" max="1027" width="7" style="8" customWidth="1"/>
    <col min="1028" max="1028" width="30" style="8" customWidth="1"/>
    <col min="1029" max="1029" width="13.85546875" style="8" customWidth="1"/>
    <col min="1030" max="1030" width="15.5703125" style="8" customWidth="1"/>
    <col min="1031" max="1280" width="9.140625" style="8"/>
    <col min="1281" max="1281" width="5.42578125" style="8" customWidth="1"/>
    <col min="1282" max="1282" width="7.5703125" style="8" customWidth="1"/>
    <col min="1283" max="1283" width="7" style="8" customWidth="1"/>
    <col min="1284" max="1284" width="30" style="8" customWidth="1"/>
    <col min="1285" max="1285" width="13.85546875" style="8" customWidth="1"/>
    <col min="1286" max="1286" width="15.5703125" style="8" customWidth="1"/>
    <col min="1287" max="1536" width="9.140625" style="8"/>
    <col min="1537" max="1537" width="5.42578125" style="8" customWidth="1"/>
    <col min="1538" max="1538" width="7.5703125" style="8" customWidth="1"/>
    <col min="1539" max="1539" width="7" style="8" customWidth="1"/>
    <col min="1540" max="1540" width="30" style="8" customWidth="1"/>
    <col min="1541" max="1541" width="13.85546875" style="8" customWidth="1"/>
    <col min="1542" max="1542" width="15.5703125" style="8" customWidth="1"/>
    <col min="1543" max="1792" width="9.140625" style="8"/>
    <col min="1793" max="1793" width="5.42578125" style="8" customWidth="1"/>
    <col min="1794" max="1794" width="7.5703125" style="8" customWidth="1"/>
    <col min="1795" max="1795" width="7" style="8" customWidth="1"/>
    <col min="1796" max="1796" width="30" style="8" customWidth="1"/>
    <col min="1797" max="1797" width="13.85546875" style="8" customWidth="1"/>
    <col min="1798" max="1798" width="15.5703125" style="8" customWidth="1"/>
    <col min="1799" max="2048" width="9.140625" style="8"/>
    <col min="2049" max="2049" width="5.42578125" style="8" customWidth="1"/>
    <col min="2050" max="2050" width="7.5703125" style="8" customWidth="1"/>
    <col min="2051" max="2051" width="7" style="8" customWidth="1"/>
    <col min="2052" max="2052" width="30" style="8" customWidth="1"/>
    <col min="2053" max="2053" width="13.85546875" style="8" customWidth="1"/>
    <col min="2054" max="2054" width="15.5703125" style="8" customWidth="1"/>
    <col min="2055" max="2304" width="9.140625" style="8"/>
    <col min="2305" max="2305" width="5.42578125" style="8" customWidth="1"/>
    <col min="2306" max="2306" width="7.5703125" style="8" customWidth="1"/>
    <col min="2307" max="2307" width="7" style="8" customWidth="1"/>
    <col min="2308" max="2308" width="30" style="8" customWidth="1"/>
    <col min="2309" max="2309" width="13.85546875" style="8" customWidth="1"/>
    <col min="2310" max="2310" width="15.5703125" style="8" customWidth="1"/>
    <col min="2311" max="2560" width="9.140625" style="8"/>
    <col min="2561" max="2561" width="5.42578125" style="8" customWidth="1"/>
    <col min="2562" max="2562" width="7.5703125" style="8" customWidth="1"/>
    <col min="2563" max="2563" width="7" style="8" customWidth="1"/>
    <col min="2564" max="2564" width="30" style="8" customWidth="1"/>
    <col min="2565" max="2565" width="13.85546875" style="8" customWidth="1"/>
    <col min="2566" max="2566" width="15.5703125" style="8" customWidth="1"/>
    <col min="2567" max="2816" width="9.140625" style="8"/>
    <col min="2817" max="2817" width="5.42578125" style="8" customWidth="1"/>
    <col min="2818" max="2818" width="7.5703125" style="8" customWidth="1"/>
    <col min="2819" max="2819" width="7" style="8" customWidth="1"/>
    <col min="2820" max="2820" width="30" style="8" customWidth="1"/>
    <col min="2821" max="2821" width="13.85546875" style="8" customWidth="1"/>
    <col min="2822" max="2822" width="15.5703125" style="8" customWidth="1"/>
    <col min="2823" max="3072" width="9.140625" style="8"/>
    <col min="3073" max="3073" width="5.42578125" style="8" customWidth="1"/>
    <col min="3074" max="3074" width="7.5703125" style="8" customWidth="1"/>
    <col min="3075" max="3075" width="7" style="8" customWidth="1"/>
    <col min="3076" max="3076" width="30" style="8" customWidth="1"/>
    <col min="3077" max="3077" width="13.85546875" style="8" customWidth="1"/>
    <col min="3078" max="3078" width="15.5703125" style="8" customWidth="1"/>
    <col min="3079" max="3328" width="9.140625" style="8"/>
    <col min="3329" max="3329" width="5.42578125" style="8" customWidth="1"/>
    <col min="3330" max="3330" width="7.5703125" style="8" customWidth="1"/>
    <col min="3331" max="3331" width="7" style="8" customWidth="1"/>
    <col min="3332" max="3332" width="30" style="8" customWidth="1"/>
    <col min="3333" max="3333" width="13.85546875" style="8" customWidth="1"/>
    <col min="3334" max="3334" width="15.5703125" style="8" customWidth="1"/>
    <col min="3335" max="3584" width="9.140625" style="8"/>
    <col min="3585" max="3585" width="5.42578125" style="8" customWidth="1"/>
    <col min="3586" max="3586" width="7.5703125" style="8" customWidth="1"/>
    <col min="3587" max="3587" width="7" style="8" customWidth="1"/>
    <col min="3588" max="3588" width="30" style="8" customWidth="1"/>
    <col min="3589" max="3589" width="13.85546875" style="8" customWidth="1"/>
    <col min="3590" max="3590" width="15.5703125" style="8" customWidth="1"/>
    <col min="3591" max="3840" width="9.140625" style="8"/>
    <col min="3841" max="3841" width="5.42578125" style="8" customWidth="1"/>
    <col min="3842" max="3842" width="7.5703125" style="8" customWidth="1"/>
    <col min="3843" max="3843" width="7" style="8" customWidth="1"/>
    <col min="3844" max="3844" width="30" style="8" customWidth="1"/>
    <col min="3845" max="3845" width="13.85546875" style="8" customWidth="1"/>
    <col min="3846" max="3846" width="15.5703125" style="8" customWidth="1"/>
    <col min="3847" max="4096" width="9.140625" style="8"/>
    <col min="4097" max="4097" width="5.42578125" style="8" customWidth="1"/>
    <col min="4098" max="4098" width="7.5703125" style="8" customWidth="1"/>
    <col min="4099" max="4099" width="7" style="8" customWidth="1"/>
    <col min="4100" max="4100" width="30" style="8" customWidth="1"/>
    <col min="4101" max="4101" width="13.85546875" style="8" customWidth="1"/>
    <col min="4102" max="4102" width="15.5703125" style="8" customWidth="1"/>
    <col min="4103" max="4352" width="9.140625" style="8"/>
    <col min="4353" max="4353" width="5.42578125" style="8" customWidth="1"/>
    <col min="4354" max="4354" width="7.5703125" style="8" customWidth="1"/>
    <col min="4355" max="4355" width="7" style="8" customWidth="1"/>
    <col min="4356" max="4356" width="30" style="8" customWidth="1"/>
    <col min="4357" max="4357" width="13.85546875" style="8" customWidth="1"/>
    <col min="4358" max="4358" width="15.5703125" style="8" customWidth="1"/>
    <col min="4359" max="4608" width="9.140625" style="8"/>
    <col min="4609" max="4609" width="5.42578125" style="8" customWidth="1"/>
    <col min="4610" max="4610" width="7.5703125" style="8" customWidth="1"/>
    <col min="4611" max="4611" width="7" style="8" customWidth="1"/>
    <col min="4612" max="4612" width="30" style="8" customWidth="1"/>
    <col min="4613" max="4613" width="13.85546875" style="8" customWidth="1"/>
    <col min="4614" max="4614" width="15.5703125" style="8" customWidth="1"/>
    <col min="4615" max="4864" width="9.140625" style="8"/>
    <col min="4865" max="4865" width="5.42578125" style="8" customWidth="1"/>
    <col min="4866" max="4866" width="7.5703125" style="8" customWidth="1"/>
    <col min="4867" max="4867" width="7" style="8" customWidth="1"/>
    <col min="4868" max="4868" width="30" style="8" customWidth="1"/>
    <col min="4869" max="4869" width="13.85546875" style="8" customWidth="1"/>
    <col min="4870" max="4870" width="15.5703125" style="8" customWidth="1"/>
    <col min="4871" max="5120" width="9.140625" style="8"/>
    <col min="5121" max="5121" width="5.42578125" style="8" customWidth="1"/>
    <col min="5122" max="5122" width="7.5703125" style="8" customWidth="1"/>
    <col min="5123" max="5123" width="7" style="8" customWidth="1"/>
    <col min="5124" max="5124" width="30" style="8" customWidth="1"/>
    <col min="5125" max="5125" width="13.85546875" style="8" customWidth="1"/>
    <col min="5126" max="5126" width="15.5703125" style="8" customWidth="1"/>
    <col min="5127" max="5376" width="9.140625" style="8"/>
    <col min="5377" max="5377" width="5.42578125" style="8" customWidth="1"/>
    <col min="5378" max="5378" width="7.5703125" style="8" customWidth="1"/>
    <col min="5379" max="5379" width="7" style="8" customWidth="1"/>
    <col min="5380" max="5380" width="30" style="8" customWidth="1"/>
    <col min="5381" max="5381" width="13.85546875" style="8" customWidth="1"/>
    <col min="5382" max="5382" width="15.5703125" style="8" customWidth="1"/>
    <col min="5383" max="5632" width="9.140625" style="8"/>
    <col min="5633" max="5633" width="5.42578125" style="8" customWidth="1"/>
    <col min="5634" max="5634" width="7.5703125" style="8" customWidth="1"/>
    <col min="5635" max="5635" width="7" style="8" customWidth="1"/>
    <col min="5636" max="5636" width="30" style="8" customWidth="1"/>
    <col min="5637" max="5637" width="13.85546875" style="8" customWidth="1"/>
    <col min="5638" max="5638" width="15.5703125" style="8" customWidth="1"/>
    <col min="5639" max="5888" width="9.140625" style="8"/>
    <col min="5889" max="5889" width="5.42578125" style="8" customWidth="1"/>
    <col min="5890" max="5890" width="7.5703125" style="8" customWidth="1"/>
    <col min="5891" max="5891" width="7" style="8" customWidth="1"/>
    <col min="5892" max="5892" width="30" style="8" customWidth="1"/>
    <col min="5893" max="5893" width="13.85546875" style="8" customWidth="1"/>
    <col min="5894" max="5894" width="15.5703125" style="8" customWidth="1"/>
    <col min="5895" max="6144" width="9.140625" style="8"/>
    <col min="6145" max="6145" width="5.42578125" style="8" customWidth="1"/>
    <col min="6146" max="6146" width="7.5703125" style="8" customWidth="1"/>
    <col min="6147" max="6147" width="7" style="8" customWidth="1"/>
    <col min="6148" max="6148" width="30" style="8" customWidth="1"/>
    <col min="6149" max="6149" width="13.85546875" style="8" customWidth="1"/>
    <col min="6150" max="6150" width="15.5703125" style="8" customWidth="1"/>
    <col min="6151" max="6400" width="9.140625" style="8"/>
    <col min="6401" max="6401" width="5.42578125" style="8" customWidth="1"/>
    <col min="6402" max="6402" width="7.5703125" style="8" customWidth="1"/>
    <col min="6403" max="6403" width="7" style="8" customWidth="1"/>
    <col min="6404" max="6404" width="30" style="8" customWidth="1"/>
    <col min="6405" max="6405" width="13.85546875" style="8" customWidth="1"/>
    <col min="6406" max="6406" width="15.5703125" style="8" customWidth="1"/>
    <col min="6407" max="6656" width="9.140625" style="8"/>
    <col min="6657" max="6657" width="5.42578125" style="8" customWidth="1"/>
    <col min="6658" max="6658" width="7.5703125" style="8" customWidth="1"/>
    <col min="6659" max="6659" width="7" style="8" customWidth="1"/>
    <col min="6660" max="6660" width="30" style="8" customWidth="1"/>
    <col min="6661" max="6661" width="13.85546875" style="8" customWidth="1"/>
    <col min="6662" max="6662" width="15.5703125" style="8" customWidth="1"/>
    <col min="6663" max="6912" width="9.140625" style="8"/>
    <col min="6913" max="6913" width="5.42578125" style="8" customWidth="1"/>
    <col min="6914" max="6914" width="7.5703125" style="8" customWidth="1"/>
    <col min="6915" max="6915" width="7" style="8" customWidth="1"/>
    <col min="6916" max="6916" width="30" style="8" customWidth="1"/>
    <col min="6917" max="6917" width="13.85546875" style="8" customWidth="1"/>
    <col min="6918" max="6918" width="15.5703125" style="8" customWidth="1"/>
    <col min="6919" max="7168" width="9.140625" style="8"/>
    <col min="7169" max="7169" width="5.42578125" style="8" customWidth="1"/>
    <col min="7170" max="7170" width="7.5703125" style="8" customWidth="1"/>
    <col min="7171" max="7171" width="7" style="8" customWidth="1"/>
    <col min="7172" max="7172" width="30" style="8" customWidth="1"/>
    <col min="7173" max="7173" width="13.85546875" style="8" customWidth="1"/>
    <col min="7174" max="7174" width="15.5703125" style="8" customWidth="1"/>
    <col min="7175" max="7424" width="9.140625" style="8"/>
    <col min="7425" max="7425" width="5.42578125" style="8" customWidth="1"/>
    <col min="7426" max="7426" width="7.5703125" style="8" customWidth="1"/>
    <col min="7427" max="7427" width="7" style="8" customWidth="1"/>
    <col min="7428" max="7428" width="30" style="8" customWidth="1"/>
    <col min="7429" max="7429" width="13.85546875" style="8" customWidth="1"/>
    <col min="7430" max="7430" width="15.5703125" style="8" customWidth="1"/>
    <col min="7431" max="7680" width="9.140625" style="8"/>
    <col min="7681" max="7681" width="5.42578125" style="8" customWidth="1"/>
    <col min="7682" max="7682" width="7.5703125" style="8" customWidth="1"/>
    <col min="7683" max="7683" width="7" style="8" customWidth="1"/>
    <col min="7684" max="7684" width="30" style="8" customWidth="1"/>
    <col min="7685" max="7685" width="13.85546875" style="8" customWidth="1"/>
    <col min="7686" max="7686" width="15.5703125" style="8" customWidth="1"/>
    <col min="7687" max="7936" width="9.140625" style="8"/>
    <col min="7937" max="7937" width="5.42578125" style="8" customWidth="1"/>
    <col min="7938" max="7938" width="7.5703125" style="8" customWidth="1"/>
    <col min="7939" max="7939" width="7" style="8" customWidth="1"/>
    <col min="7940" max="7940" width="30" style="8" customWidth="1"/>
    <col min="7941" max="7941" width="13.85546875" style="8" customWidth="1"/>
    <col min="7942" max="7942" width="15.5703125" style="8" customWidth="1"/>
    <col min="7943" max="8192" width="9.140625" style="8"/>
    <col min="8193" max="8193" width="5.42578125" style="8" customWidth="1"/>
    <col min="8194" max="8194" width="7.5703125" style="8" customWidth="1"/>
    <col min="8195" max="8195" width="7" style="8" customWidth="1"/>
    <col min="8196" max="8196" width="30" style="8" customWidth="1"/>
    <col min="8197" max="8197" width="13.85546875" style="8" customWidth="1"/>
    <col min="8198" max="8198" width="15.5703125" style="8" customWidth="1"/>
    <col min="8199" max="8448" width="9.140625" style="8"/>
    <col min="8449" max="8449" width="5.42578125" style="8" customWidth="1"/>
    <col min="8450" max="8450" width="7.5703125" style="8" customWidth="1"/>
    <col min="8451" max="8451" width="7" style="8" customWidth="1"/>
    <col min="8452" max="8452" width="30" style="8" customWidth="1"/>
    <col min="8453" max="8453" width="13.85546875" style="8" customWidth="1"/>
    <col min="8454" max="8454" width="15.5703125" style="8" customWidth="1"/>
    <col min="8455" max="8704" width="9.140625" style="8"/>
    <col min="8705" max="8705" width="5.42578125" style="8" customWidth="1"/>
    <col min="8706" max="8706" width="7.5703125" style="8" customWidth="1"/>
    <col min="8707" max="8707" width="7" style="8" customWidth="1"/>
    <col min="8708" max="8708" width="30" style="8" customWidth="1"/>
    <col min="8709" max="8709" width="13.85546875" style="8" customWidth="1"/>
    <col min="8710" max="8710" width="15.5703125" style="8" customWidth="1"/>
    <col min="8711" max="8960" width="9.140625" style="8"/>
    <col min="8961" max="8961" width="5.42578125" style="8" customWidth="1"/>
    <col min="8962" max="8962" width="7.5703125" style="8" customWidth="1"/>
    <col min="8963" max="8963" width="7" style="8" customWidth="1"/>
    <col min="8964" max="8964" width="30" style="8" customWidth="1"/>
    <col min="8965" max="8965" width="13.85546875" style="8" customWidth="1"/>
    <col min="8966" max="8966" width="15.5703125" style="8" customWidth="1"/>
    <col min="8967" max="9216" width="9.140625" style="8"/>
    <col min="9217" max="9217" width="5.42578125" style="8" customWidth="1"/>
    <col min="9218" max="9218" width="7.5703125" style="8" customWidth="1"/>
    <col min="9219" max="9219" width="7" style="8" customWidth="1"/>
    <col min="9220" max="9220" width="30" style="8" customWidth="1"/>
    <col min="9221" max="9221" width="13.85546875" style="8" customWidth="1"/>
    <col min="9222" max="9222" width="15.5703125" style="8" customWidth="1"/>
    <col min="9223" max="9472" width="9.140625" style="8"/>
    <col min="9473" max="9473" width="5.42578125" style="8" customWidth="1"/>
    <col min="9474" max="9474" width="7.5703125" style="8" customWidth="1"/>
    <col min="9475" max="9475" width="7" style="8" customWidth="1"/>
    <col min="9476" max="9476" width="30" style="8" customWidth="1"/>
    <col min="9477" max="9477" width="13.85546875" style="8" customWidth="1"/>
    <col min="9478" max="9478" width="15.5703125" style="8" customWidth="1"/>
    <col min="9479" max="9728" width="9.140625" style="8"/>
    <col min="9729" max="9729" width="5.42578125" style="8" customWidth="1"/>
    <col min="9730" max="9730" width="7.5703125" style="8" customWidth="1"/>
    <col min="9731" max="9731" width="7" style="8" customWidth="1"/>
    <col min="9732" max="9732" width="30" style="8" customWidth="1"/>
    <col min="9733" max="9733" width="13.85546875" style="8" customWidth="1"/>
    <col min="9734" max="9734" width="15.5703125" style="8" customWidth="1"/>
    <col min="9735" max="9984" width="9.140625" style="8"/>
    <col min="9985" max="9985" width="5.42578125" style="8" customWidth="1"/>
    <col min="9986" max="9986" width="7.5703125" style="8" customWidth="1"/>
    <col min="9987" max="9987" width="7" style="8" customWidth="1"/>
    <col min="9988" max="9988" width="30" style="8" customWidth="1"/>
    <col min="9989" max="9989" width="13.85546875" style="8" customWidth="1"/>
    <col min="9990" max="9990" width="15.5703125" style="8" customWidth="1"/>
    <col min="9991" max="10240" width="9.140625" style="8"/>
    <col min="10241" max="10241" width="5.42578125" style="8" customWidth="1"/>
    <col min="10242" max="10242" width="7.5703125" style="8" customWidth="1"/>
    <col min="10243" max="10243" width="7" style="8" customWidth="1"/>
    <col min="10244" max="10244" width="30" style="8" customWidth="1"/>
    <col min="10245" max="10245" width="13.85546875" style="8" customWidth="1"/>
    <col min="10246" max="10246" width="15.5703125" style="8" customWidth="1"/>
    <col min="10247" max="10496" width="9.140625" style="8"/>
    <col min="10497" max="10497" width="5.42578125" style="8" customWidth="1"/>
    <col min="10498" max="10498" width="7.5703125" style="8" customWidth="1"/>
    <col min="10499" max="10499" width="7" style="8" customWidth="1"/>
    <col min="10500" max="10500" width="30" style="8" customWidth="1"/>
    <col min="10501" max="10501" width="13.85546875" style="8" customWidth="1"/>
    <col min="10502" max="10502" width="15.5703125" style="8" customWidth="1"/>
    <col min="10503" max="10752" width="9.140625" style="8"/>
    <col min="10753" max="10753" width="5.42578125" style="8" customWidth="1"/>
    <col min="10754" max="10754" width="7.5703125" style="8" customWidth="1"/>
    <col min="10755" max="10755" width="7" style="8" customWidth="1"/>
    <col min="10756" max="10756" width="30" style="8" customWidth="1"/>
    <col min="10757" max="10757" width="13.85546875" style="8" customWidth="1"/>
    <col min="10758" max="10758" width="15.5703125" style="8" customWidth="1"/>
    <col min="10759" max="11008" width="9.140625" style="8"/>
    <col min="11009" max="11009" width="5.42578125" style="8" customWidth="1"/>
    <col min="11010" max="11010" width="7.5703125" style="8" customWidth="1"/>
    <col min="11011" max="11011" width="7" style="8" customWidth="1"/>
    <col min="11012" max="11012" width="30" style="8" customWidth="1"/>
    <col min="11013" max="11013" width="13.85546875" style="8" customWidth="1"/>
    <col min="11014" max="11014" width="15.5703125" style="8" customWidth="1"/>
    <col min="11015" max="11264" width="9.140625" style="8"/>
    <col min="11265" max="11265" width="5.42578125" style="8" customWidth="1"/>
    <col min="11266" max="11266" width="7.5703125" style="8" customWidth="1"/>
    <col min="11267" max="11267" width="7" style="8" customWidth="1"/>
    <col min="11268" max="11268" width="30" style="8" customWidth="1"/>
    <col min="11269" max="11269" width="13.85546875" style="8" customWidth="1"/>
    <col min="11270" max="11270" width="15.5703125" style="8" customWidth="1"/>
    <col min="11271" max="11520" width="9.140625" style="8"/>
    <col min="11521" max="11521" width="5.42578125" style="8" customWidth="1"/>
    <col min="11522" max="11522" width="7.5703125" style="8" customWidth="1"/>
    <col min="11523" max="11523" width="7" style="8" customWidth="1"/>
    <col min="11524" max="11524" width="30" style="8" customWidth="1"/>
    <col min="11525" max="11525" width="13.85546875" style="8" customWidth="1"/>
    <col min="11526" max="11526" width="15.5703125" style="8" customWidth="1"/>
    <col min="11527" max="11776" width="9.140625" style="8"/>
    <col min="11777" max="11777" width="5.42578125" style="8" customWidth="1"/>
    <col min="11778" max="11778" width="7.5703125" style="8" customWidth="1"/>
    <col min="11779" max="11779" width="7" style="8" customWidth="1"/>
    <col min="11780" max="11780" width="30" style="8" customWidth="1"/>
    <col min="11781" max="11781" width="13.85546875" style="8" customWidth="1"/>
    <col min="11782" max="11782" width="15.5703125" style="8" customWidth="1"/>
    <col min="11783" max="12032" width="9.140625" style="8"/>
    <col min="12033" max="12033" width="5.42578125" style="8" customWidth="1"/>
    <col min="12034" max="12034" width="7.5703125" style="8" customWidth="1"/>
    <col min="12035" max="12035" width="7" style="8" customWidth="1"/>
    <col min="12036" max="12036" width="30" style="8" customWidth="1"/>
    <col min="12037" max="12037" width="13.85546875" style="8" customWidth="1"/>
    <col min="12038" max="12038" width="15.5703125" style="8" customWidth="1"/>
    <col min="12039" max="12288" width="9.140625" style="8"/>
    <col min="12289" max="12289" width="5.42578125" style="8" customWidth="1"/>
    <col min="12290" max="12290" width="7.5703125" style="8" customWidth="1"/>
    <col min="12291" max="12291" width="7" style="8" customWidth="1"/>
    <col min="12292" max="12292" width="30" style="8" customWidth="1"/>
    <col min="12293" max="12293" width="13.85546875" style="8" customWidth="1"/>
    <col min="12294" max="12294" width="15.5703125" style="8" customWidth="1"/>
    <col min="12295" max="12544" width="9.140625" style="8"/>
    <col min="12545" max="12545" width="5.42578125" style="8" customWidth="1"/>
    <col min="12546" max="12546" width="7.5703125" style="8" customWidth="1"/>
    <col min="12547" max="12547" width="7" style="8" customWidth="1"/>
    <col min="12548" max="12548" width="30" style="8" customWidth="1"/>
    <col min="12549" max="12549" width="13.85546875" style="8" customWidth="1"/>
    <col min="12550" max="12550" width="15.5703125" style="8" customWidth="1"/>
    <col min="12551" max="12800" width="9.140625" style="8"/>
    <col min="12801" max="12801" width="5.42578125" style="8" customWidth="1"/>
    <col min="12802" max="12802" width="7.5703125" style="8" customWidth="1"/>
    <col min="12803" max="12803" width="7" style="8" customWidth="1"/>
    <col min="12804" max="12804" width="30" style="8" customWidth="1"/>
    <col min="12805" max="12805" width="13.85546875" style="8" customWidth="1"/>
    <col min="12806" max="12806" width="15.5703125" style="8" customWidth="1"/>
    <col min="12807" max="13056" width="9.140625" style="8"/>
    <col min="13057" max="13057" width="5.42578125" style="8" customWidth="1"/>
    <col min="13058" max="13058" width="7.5703125" style="8" customWidth="1"/>
    <col min="13059" max="13059" width="7" style="8" customWidth="1"/>
    <col min="13060" max="13060" width="30" style="8" customWidth="1"/>
    <col min="13061" max="13061" width="13.85546875" style="8" customWidth="1"/>
    <col min="13062" max="13062" width="15.5703125" style="8" customWidth="1"/>
    <col min="13063" max="13312" width="9.140625" style="8"/>
    <col min="13313" max="13313" width="5.42578125" style="8" customWidth="1"/>
    <col min="13314" max="13314" width="7.5703125" style="8" customWidth="1"/>
    <col min="13315" max="13315" width="7" style="8" customWidth="1"/>
    <col min="13316" max="13316" width="30" style="8" customWidth="1"/>
    <col min="13317" max="13317" width="13.85546875" style="8" customWidth="1"/>
    <col min="13318" max="13318" width="15.5703125" style="8" customWidth="1"/>
    <col min="13319" max="13568" width="9.140625" style="8"/>
    <col min="13569" max="13569" width="5.42578125" style="8" customWidth="1"/>
    <col min="13570" max="13570" width="7.5703125" style="8" customWidth="1"/>
    <col min="13571" max="13571" width="7" style="8" customWidth="1"/>
    <col min="13572" max="13572" width="30" style="8" customWidth="1"/>
    <col min="13573" max="13573" width="13.85546875" style="8" customWidth="1"/>
    <col min="13574" max="13574" width="15.5703125" style="8" customWidth="1"/>
    <col min="13575" max="13824" width="9.140625" style="8"/>
    <col min="13825" max="13825" width="5.42578125" style="8" customWidth="1"/>
    <col min="13826" max="13826" width="7.5703125" style="8" customWidth="1"/>
    <col min="13827" max="13827" width="7" style="8" customWidth="1"/>
    <col min="13828" max="13828" width="30" style="8" customWidth="1"/>
    <col min="13829" max="13829" width="13.85546875" style="8" customWidth="1"/>
    <col min="13830" max="13830" width="15.5703125" style="8" customWidth="1"/>
    <col min="13831" max="14080" width="9.140625" style="8"/>
    <col min="14081" max="14081" width="5.42578125" style="8" customWidth="1"/>
    <col min="14082" max="14082" width="7.5703125" style="8" customWidth="1"/>
    <col min="14083" max="14083" width="7" style="8" customWidth="1"/>
    <col min="14084" max="14084" width="30" style="8" customWidth="1"/>
    <col min="14085" max="14085" width="13.85546875" style="8" customWidth="1"/>
    <col min="14086" max="14086" width="15.5703125" style="8" customWidth="1"/>
    <col min="14087" max="14336" width="9.140625" style="8"/>
    <col min="14337" max="14337" width="5.42578125" style="8" customWidth="1"/>
    <col min="14338" max="14338" width="7.5703125" style="8" customWidth="1"/>
    <col min="14339" max="14339" width="7" style="8" customWidth="1"/>
    <col min="14340" max="14340" width="30" style="8" customWidth="1"/>
    <col min="14341" max="14341" width="13.85546875" style="8" customWidth="1"/>
    <col min="14342" max="14342" width="15.5703125" style="8" customWidth="1"/>
    <col min="14343" max="14592" width="9.140625" style="8"/>
    <col min="14593" max="14593" width="5.42578125" style="8" customWidth="1"/>
    <col min="14594" max="14594" width="7.5703125" style="8" customWidth="1"/>
    <col min="14595" max="14595" width="7" style="8" customWidth="1"/>
    <col min="14596" max="14596" width="30" style="8" customWidth="1"/>
    <col min="14597" max="14597" width="13.85546875" style="8" customWidth="1"/>
    <col min="14598" max="14598" width="15.5703125" style="8" customWidth="1"/>
    <col min="14599" max="14848" width="9.140625" style="8"/>
    <col min="14849" max="14849" width="5.42578125" style="8" customWidth="1"/>
    <col min="14850" max="14850" width="7.5703125" style="8" customWidth="1"/>
    <col min="14851" max="14851" width="7" style="8" customWidth="1"/>
    <col min="14852" max="14852" width="30" style="8" customWidth="1"/>
    <col min="14853" max="14853" width="13.85546875" style="8" customWidth="1"/>
    <col min="14854" max="14854" width="15.5703125" style="8" customWidth="1"/>
    <col min="14855" max="15104" width="9.140625" style="8"/>
    <col min="15105" max="15105" width="5.42578125" style="8" customWidth="1"/>
    <col min="15106" max="15106" width="7.5703125" style="8" customWidth="1"/>
    <col min="15107" max="15107" width="7" style="8" customWidth="1"/>
    <col min="15108" max="15108" width="30" style="8" customWidth="1"/>
    <col min="15109" max="15109" width="13.85546875" style="8" customWidth="1"/>
    <col min="15110" max="15110" width="15.5703125" style="8" customWidth="1"/>
    <col min="15111" max="15360" width="9.140625" style="8"/>
    <col min="15361" max="15361" width="5.42578125" style="8" customWidth="1"/>
    <col min="15362" max="15362" width="7.5703125" style="8" customWidth="1"/>
    <col min="15363" max="15363" width="7" style="8" customWidth="1"/>
    <col min="15364" max="15364" width="30" style="8" customWidth="1"/>
    <col min="15365" max="15365" width="13.85546875" style="8" customWidth="1"/>
    <col min="15366" max="15366" width="15.5703125" style="8" customWidth="1"/>
    <col min="15367" max="15616" width="9.140625" style="8"/>
    <col min="15617" max="15617" width="5.42578125" style="8" customWidth="1"/>
    <col min="15618" max="15618" width="7.5703125" style="8" customWidth="1"/>
    <col min="15619" max="15619" width="7" style="8" customWidth="1"/>
    <col min="15620" max="15620" width="30" style="8" customWidth="1"/>
    <col min="15621" max="15621" width="13.85546875" style="8" customWidth="1"/>
    <col min="15622" max="15622" width="15.5703125" style="8" customWidth="1"/>
    <col min="15623" max="15872" width="9.140625" style="8"/>
    <col min="15873" max="15873" width="5.42578125" style="8" customWidth="1"/>
    <col min="15874" max="15874" width="7.5703125" style="8" customWidth="1"/>
    <col min="15875" max="15875" width="7" style="8" customWidth="1"/>
    <col min="15876" max="15876" width="30" style="8" customWidth="1"/>
    <col min="15877" max="15877" width="13.85546875" style="8" customWidth="1"/>
    <col min="15878" max="15878" width="15.5703125" style="8" customWidth="1"/>
    <col min="15879" max="16128" width="9.140625" style="8"/>
    <col min="16129" max="16129" width="5.42578125" style="8" customWidth="1"/>
    <col min="16130" max="16130" width="7.5703125" style="8" customWidth="1"/>
    <col min="16131" max="16131" width="7" style="8" customWidth="1"/>
    <col min="16132" max="16132" width="30" style="8" customWidth="1"/>
    <col min="16133" max="16133" width="13.85546875" style="8" customWidth="1"/>
    <col min="16134" max="16134" width="15.5703125" style="8" customWidth="1"/>
    <col min="16135" max="16384" width="9.140625" style="8"/>
  </cols>
  <sheetData>
    <row r="1" spans="1:7" s="3" customFormat="1" ht="15.75" customHeight="1" x14ac:dyDescent="0.2">
      <c r="A1" s="1"/>
      <c r="B1" s="2"/>
      <c r="C1" s="2"/>
      <c r="D1" s="2"/>
      <c r="F1" s="4" t="s">
        <v>54</v>
      </c>
      <c r="G1" s="5"/>
    </row>
    <row r="2" spans="1:7" s="3" customFormat="1" ht="15.75" customHeight="1" x14ac:dyDescent="0.2">
      <c r="A2" s="6"/>
      <c r="B2" s="7"/>
      <c r="C2" s="7"/>
      <c r="D2" s="7"/>
      <c r="F2" s="95"/>
      <c r="G2" s="95"/>
    </row>
    <row r="3" spans="1:7" s="3" customFormat="1" ht="15.75" customHeight="1" x14ac:dyDescent="0.2">
      <c r="A3" s="6"/>
      <c r="B3" s="7"/>
      <c r="C3" s="7"/>
      <c r="D3" s="7"/>
      <c r="F3" s="95"/>
      <c r="G3" s="95"/>
    </row>
    <row r="4" spans="1:7" s="3" customFormat="1" ht="15.75" customHeight="1" x14ac:dyDescent="0.2">
      <c r="A4" s="6"/>
      <c r="B4" s="7"/>
      <c r="C4" s="7"/>
      <c r="D4" s="7"/>
      <c r="F4" s="95"/>
      <c r="G4" s="95"/>
    </row>
    <row r="5" spans="1:7" s="3" customFormat="1" ht="15.75" customHeight="1" x14ac:dyDescent="0.2">
      <c r="A5" s="6"/>
      <c r="B5" s="7"/>
      <c r="C5" s="7"/>
      <c r="D5" s="7"/>
      <c r="F5" s="4"/>
      <c r="G5" s="4"/>
    </row>
    <row r="6" spans="1:7" ht="37.5" customHeight="1" x14ac:dyDescent="0.2">
      <c r="A6" s="96" t="s">
        <v>55</v>
      </c>
      <c r="B6" s="96"/>
      <c r="C6" s="96"/>
      <c r="D6" s="96"/>
      <c r="E6" s="96"/>
      <c r="F6" s="96"/>
      <c r="G6" s="96"/>
    </row>
    <row r="7" spans="1:7" ht="15" customHeight="1" x14ac:dyDescent="0.2">
      <c r="A7" s="86" t="s">
        <v>0</v>
      </c>
      <c r="B7" s="86" t="s">
        <v>1</v>
      </c>
      <c r="C7" s="88" t="s">
        <v>2</v>
      </c>
      <c r="D7" s="90" t="s">
        <v>3</v>
      </c>
      <c r="E7" s="92" t="s">
        <v>4</v>
      </c>
      <c r="F7" s="93"/>
      <c r="G7" s="94"/>
    </row>
    <row r="8" spans="1:7" ht="22.5" customHeight="1" x14ac:dyDescent="0.2">
      <c r="A8" s="87"/>
      <c r="B8" s="87"/>
      <c r="C8" s="89"/>
      <c r="D8" s="91"/>
      <c r="E8" s="9" t="s">
        <v>56</v>
      </c>
      <c r="F8" s="9" t="s">
        <v>57</v>
      </c>
      <c r="G8" s="9" t="s">
        <v>58</v>
      </c>
    </row>
    <row r="9" spans="1:7" ht="24.75" customHeight="1" x14ac:dyDescent="0.2">
      <c r="A9" s="10">
        <v>754</v>
      </c>
      <c r="B9" s="11"/>
      <c r="C9" s="12"/>
      <c r="D9" s="13" t="s">
        <v>5</v>
      </c>
      <c r="E9" s="14">
        <f>SUM(E10)</f>
        <v>3824020</v>
      </c>
      <c r="F9" s="14">
        <f t="shared" ref="F9" si="0">SUM(F10)</f>
        <v>3024075</v>
      </c>
      <c r="G9" s="84">
        <f>SUM(F9/E9)</f>
        <v>0.7908104560122593</v>
      </c>
    </row>
    <row r="10" spans="1:7" s="20" customFormat="1" ht="18.75" customHeight="1" x14ac:dyDescent="0.2">
      <c r="A10" s="15"/>
      <c r="B10" s="16" t="s">
        <v>6</v>
      </c>
      <c r="C10" s="17"/>
      <c r="D10" s="18" t="s">
        <v>7</v>
      </c>
      <c r="E10" s="19">
        <f>SUM(E11:E11)</f>
        <v>3824020</v>
      </c>
      <c r="F10" s="19">
        <f>SUM(F11:F11)</f>
        <v>3024075</v>
      </c>
      <c r="G10" s="84">
        <f t="shared" ref="G10:G18" si="1">SUM(F10/E10)</f>
        <v>0.7908104560122593</v>
      </c>
    </row>
    <row r="11" spans="1:7" ht="18" customHeight="1" x14ac:dyDescent="0.2">
      <c r="A11" s="21"/>
      <c r="B11" s="22"/>
      <c r="C11" s="23" t="s">
        <v>8</v>
      </c>
      <c r="D11" s="24" t="s">
        <v>9</v>
      </c>
      <c r="E11" s="25">
        <v>3824020</v>
      </c>
      <c r="F11" s="25">
        <v>3024075</v>
      </c>
      <c r="G11" s="85">
        <f t="shared" si="1"/>
        <v>0.7908104560122593</v>
      </c>
    </row>
    <row r="12" spans="1:7" ht="18" customHeight="1" x14ac:dyDescent="0.2">
      <c r="A12" s="26">
        <v>758</v>
      </c>
      <c r="B12" s="27"/>
      <c r="C12" s="28"/>
      <c r="D12" s="29" t="s">
        <v>10</v>
      </c>
      <c r="E12" s="30">
        <f>E13</f>
        <v>95423</v>
      </c>
      <c r="F12" s="30">
        <f t="shared" ref="F12" si="2">F13</f>
        <v>95423</v>
      </c>
      <c r="G12" s="84">
        <f t="shared" si="1"/>
        <v>1</v>
      </c>
    </row>
    <row r="13" spans="1:7" ht="18" customHeight="1" x14ac:dyDescent="0.2">
      <c r="A13" s="31"/>
      <c r="B13" s="32" t="s">
        <v>11</v>
      </c>
      <c r="C13" s="33"/>
      <c r="D13" s="34" t="s">
        <v>12</v>
      </c>
      <c r="E13" s="19">
        <f>SUM(E14)</f>
        <v>95423</v>
      </c>
      <c r="F13" s="19">
        <f t="shared" ref="F13" si="3">SUM(F14)</f>
        <v>95423</v>
      </c>
      <c r="G13" s="84">
        <f t="shared" si="1"/>
        <v>1</v>
      </c>
    </row>
    <row r="14" spans="1:7" ht="60" customHeight="1" x14ac:dyDescent="0.2">
      <c r="A14" s="31"/>
      <c r="B14" s="35"/>
      <c r="C14" s="36" t="s">
        <v>13</v>
      </c>
      <c r="D14" s="37" t="s">
        <v>14</v>
      </c>
      <c r="E14" s="25">
        <v>95423</v>
      </c>
      <c r="F14" s="25">
        <v>95423</v>
      </c>
      <c r="G14" s="85">
        <f t="shared" si="1"/>
        <v>1</v>
      </c>
    </row>
    <row r="15" spans="1:7" ht="17.25" customHeight="1" x14ac:dyDescent="0.2">
      <c r="A15" s="31">
        <v>855</v>
      </c>
      <c r="B15" s="35"/>
      <c r="C15" s="38"/>
      <c r="D15" s="39" t="s">
        <v>15</v>
      </c>
      <c r="E15" s="30">
        <f>E16</f>
        <v>16316</v>
      </c>
      <c r="F15" s="30">
        <f t="shared" ref="F15" si="4">F16</f>
        <v>16315</v>
      </c>
      <c r="G15" s="84">
        <f t="shared" si="1"/>
        <v>0.999938710468252</v>
      </c>
    </row>
    <row r="16" spans="1:7" ht="23.25" customHeight="1" x14ac:dyDescent="0.2">
      <c r="A16" s="31"/>
      <c r="B16" s="32" t="s">
        <v>16</v>
      </c>
      <c r="C16" s="33"/>
      <c r="D16" s="40" t="s">
        <v>7</v>
      </c>
      <c r="E16" s="19">
        <f>SUM(E17)</f>
        <v>16316</v>
      </c>
      <c r="F16" s="19">
        <f t="shared" ref="F16" si="5">SUM(F17)</f>
        <v>16315</v>
      </c>
      <c r="G16" s="84">
        <f t="shared" si="1"/>
        <v>0.999938710468252</v>
      </c>
    </row>
    <row r="17" spans="1:7" ht="20.25" customHeight="1" x14ac:dyDescent="0.2">
      <c r="A17" s="31"/>
      <c r="B17" s="35"/>
      <c r="C17" s="36" t="s">
        <v>8</v>
      </c>
      <c r="D17" s="37" t="s">
        <v>9</v>
      </c>
      <c r="E17" s="25">
        <v>16316</v>
      </c>
      <c r="F17" s="25">
        <v>16315</v>
      </c>
      <c r="G17" s="85">
        <f t="shared" si="1"/>
        <v>0.999938710468252</v>
      </c>
    </row>
    <row r="18" spans="1:7" s="46" customFormat="1" ht="21" customHeight="1" x14ac:dyDescent="0.25">
      <c r="A18" s="41"/>
      <c r="B18" s="42"/>
      <c r="C18" s="43"/>
      <c r="D18" s="44" t="s">
        <v>17</v>
      </c>
      <c r="E18" s="45">
        <f>E9+E12+E15</f>
        <v>3935759</v>
      </c>
      <c r="F18" s="45">
        <f t="shared" ref="F18" si="6">F9+F12+F15</f>
        <v>3135813</v>
      </c>
      <c r="G18" s="84">
        <f t="shared" si="1"/>
        <v>0.79674924201405628</v>
      </c>
    </row>
    <row r="21" spans="1:7" ht="18" customHeight="1" x14ac:dyDescent="0.2">
      <c r="A21" s="86" t="s">
        <v>0</v>
      </c>
      <c r="B21" s="86" t="s">
        <v>1</v>
      </c>
      <c r="C21" s="88" t="s">
        <v>2</v>
      </c>
      <c r="D21" s="90" t="s">
        <v>3</v>
      </c>
      <c r="E21" s="92" t="s">
        <v>18</v>
      </c>
      <c r="F21" s="93"/>
      <c r="G21" s="94"/>
    </row>
    <row r="22" spans="1:7" ht="18" customHeight="1" x14ac:dyDescent="0.2">
      <c r="A22" s="87"/>
      <c r="B22" s="87"/>
      <c r="C22" s="89"/>
      <c r="D22" s="91"/>
      <c r="E22" s="9" t="s">
        <v>19</v>
      </c>
      <c r="F22" s="9" t="s">
        <v>57</v>
      </c>
      <c r="G22" s="9" t="s">
        <v>58</v>
      </c>
    </row>
    <row r="23" spans="1:7" ht="27" customHeight="1" x14ac:dyDescent="0.2">
      <c r="A23" s="10">
        <v>754</v>
      </c>
      <c r="B23" s="11"/>
      <c r="C23" s="12"/>
      <c r="D23" s="13" t="s">
        <v>5</v>
      </c>
      <c r="E23" s="14">
        <f>SUM(E24)</f>
        <v>3824020</v>
      </c>
      <c r="F23" s="14">
        <f t="shared" ref="F23" si="7">SUM(F24)</f>
        <v>1763600.6</v>
      </c>
      <c r="G23" s="84">
        <f>SUM(F23/E23)</f>
        <v>0.46119021344030631</v>
      </c>
    </row>
    <row r="24" spans="1:7" s="51" customFormat="1" ht="19.5" customHeight="1" x14ac:dyDescent="0.2">
      <c r="A24" s="47"/>
      <c r="B24" s="48" t="s">
        <v>6</v>
      </c>
      <c r="C24" s="49"/>
      <c r="D24" s="50" t="s">
        <v>7</v>
      </c>
      <c r="E24" s="19">
        <f>SUM(E25+E29)</f>
        <v>3824020</v>
      </c>
      <c r="F24" s="19">
        <f t="shared" ref="F24" si="8">SUM(F25+F29)</f>
        <v>1763600.6</v>
      </c>
      <c r="G24" s="84">
        <f t="shared" ref="G24:G81" si="9">SUM(F24/E24)</f>
        <v>0.46119021344030631</v>
      </c>
    </row>
    <row r="25" spans="1:7" s="51" customFormat="1" ht="19.5" customHeight="1" x14ac:dyDescent="0.2">
      <c r="A25" s="47"/>
      <c r="B25" s="52"/>
      <c r="C25" s="53"/>
      <c r="D25" s="53" t="s">
        <v>20</v>
      </c>
      <c r="E25" s="19">
        <f>SUM(E26:E28)</f>
        <v>3584200</v>
      </c>
      <c r="F25" s="19">
        <f t="shared" ref="F25" si="10">SUM(F26:F28)</f>
        <v>1611863.09</v>
      </c>
      <c r="G25" s="84">
        <f t="shared" si="9"/>
        <v>0.44971348976061604</v>
      </c>
    </row>
    <row r="26" spans="1:7" ht="18.75" customHeight="1" x14ac:dyDescent="0.2">
      <c r="A26" s="54"/>
      <c r="B26" s="55"/>
      <c r="C26" s="56">
        <v>4210</v>
      </c>
      <c r="D26" s="37" t="s">
        <v>21</v>
      </c>
      <c r="E26" s="25">
        <v>139290</v>
      </c>
      <c r="F26" s="25">
        <v>0</v>
      </c>
      <c r="G26" s="84">
        <f t="shared" si="9"/>
        <v>0</v>
      </c>
    </row>
    <row r="27" spans="1:7" ht="18.75" customHeight="1" x14ac:dyDescent="0.2">
      <c r="A27" s="54"/>
      <c r="B27" s="55"/>
      <c r="C27" s="57">
        <v>4300</v>
      </c>
      <c r="D27" s="58" t="s">
        <v>22</v>
      </c>
      <c r="E27" s="25">
        <v>3373485</v>
      </c>
      <c r="F27" s="25">
        <v>1551245</v>
      </c>
      <c r="G27" s="84">
        <f t="shared" si="9"/>
        <v>0.4598345627741045</v>
      </c>
    </row>
    <row r="28" spans="1:7" ht="34.5" customHeight="1" x14ac:dyDescent="0.2">
      <c r="A28" s="54"/>
      <c r="B28" s="55"/>
      <c r="C28" s="59" t="s">
        <v>23</v>
      </c>
      <c r="D28" s="60" t="s">
        <v>24</v>
      </c>
      <c r="E28" s="25">
        <v>71425</v>
      </c>
      <c r="F28" s="25">
        <v>60618.09</v>
      </c>
      <c r="G28" s="84">
        <f t="shared" si="9"/>
        <v>0.84869569478473916</v>
      </c>
    </row>
    <row r="29" spans="1:7" ht="21.75" customHeight="1" x14ac:dyDescent="0.2">
      <c r="A29" s="54"/>
      <c r="B29" s="55"/>
      <c r="C29" s="61"/>
      <c r="D29" s="61" t="s">
        <v>25</v>
      </c>
      <c r="E29" s="19">
        <f>SUM(E30:E37)</f>
        <v>239820</v>
      </c>
      <c r="F29" s="19">
        <f t="shared" ref="F29" si="11">SUM(F30:F37)</f>
        <v>151737.51</v>
      </c>
      <c r="G29" s="84">
        <f t="shared" si="9"/>
        <v>0.63271416062046537</v>
      </c>
    </row>
    <row r="30" spans="1:7" ht="18" customHeight="1" x14ac:dyDescent="0.2">
      <c r="A30" s="54"/>
      <c r="B30" s="55"/>
      <c r="C30" s="56">
        <v>4010</v>
      </c>
      <c r="D30" s="37" t="s">
        <v>26</v>
      </c>
      <c r="E30" s="25">
        <v>20000</v>
      </c>
      <c r="F30" s="25">
        <v>15322.17</v>
      </c>
      <c r="G30" s="84">
        <f t="shared" si="9"/>
        <v>0.76610849999999997</v>
      </c>
    </row>
    <row r="31" spans="1:7" ht="18" customHeight="1" x14ac:dyDescent="0.2">
      <c r="A31" s="54"/>
      <c r="B31" s="55"/>
      <c r="C31" s="62">
        <v>4110</v>
      </c>
      <c r="D31" s="63" t="s">
        <v>27</v>
      </c>
      <c r="E31" s="25">
        <v>3439</v>
      </c>
      <c r="F31" s="25">
        <v>2622.49</v>
      </c>
      <c r="G31" s="84">
        <f t="shared" si="9"/>
        <v>0.76257342250654259</v>
      </c>
    </row>
    <row r="32" spans="1:7" ht="23.25" customHeight="1" x14ac:dyDescent="0.2">
      <c r="A32" s="54"/>
      <c r="B32" s="55"/>
      <c r="C32" s="64">
        <v>4120</v>
      </c>
      <c r="D32" s="65" t="s">
        <v>28</v>
      </c>
      <c r="E32" s="25">
        <v>491</v>
      </c>
      <c r="F32" s="25">
        <v>335.27</v>
      </c>
      <c r="G32" s="84">
        <f t="shared" si="9"/>
        <v>0.68283095723014253</v>
      </c>
    </row>
    <row r="33" spans="1:7" ht="18" customHeight="1" x14ac:dyDescent="0.2">
      <c r="A33" s="54"/>
      <c r="B33" s="55"/>
      <c r="C33" s="66">
        <v>4170</v>
      </c>
      <c r="D33" s="65" t="s">
        <v>29</v>
      </c>
      <c r="E33" s="25">
        <v>4000</v>
      </c>
      <c r="F33" s="25">
        <v>3312.16</v>
      </c>
      <c r="G33" s="84">
        <f t="shared" si="9"/>
        <v>0.82804</v>
      </c>
    </row>
    <row r="34" spans="1:7" ht="18" customHeight="1" x14ac:dyDescent="0.2">
      <c r="A34" s="54"/>
      <c r="B34" s="55"/>
      <c r="C34" s="56">
        <v>4210</v>
      </c>
      <c r="D34" s="37" t="s">
        <v>21</v>
      </c>
      <c r="E34" s="25">
        <v>42740</v>
      </c>
      <c r="F34" s="25">
        <v>16711.02</v>
      </c>
      <c r="G34" s="84">
        <f t="shared" si="9"/>
        <v>0.39099251286850728</v>
      </c>
    </row>
    <row r="35" spans="1:7" ht="18" customHeight="1" x14ac:dyDescent="0.2">
      <c r="A35" s="54"/>
      <c r="B35" s="55"/>
      <c r="C35" s="67">
        <v>4220</v>
      </c>
      <c r="D35" s="37" t="s">
        <v>30</v>
      </c>
      <c r="E35" s="25">
        <v>6000</v>
      </c>
      <c r="F35" s="25">
        <v>2562.11</v>
      </c>
      <c r="G35" s="84">
        <f t="shared" si="9"/>
        <v>0.42701833333333333</v>
      </c>
    </row>
    <row r="36" spans="1:7" ht="18" customHeight="1" x14ac:dyDescent="0.2">
      <c r="A36" s="68"/>
      <c r="B36" s="27"/>
      <c r="C36" s="67">
        <v>4260</v>
      </c>
      <c r="D36" s="37" t="s">
        <v>31</v>
      </c>
      <c r="E36" s="25">
        <v>16000</v>
      </c>
      <c r="F36" s="25">
        <v>12806.18</v>
      </c>
      <c r="G36" s="84">
        <f t="shared" si="9"/>
        <v>0.80038624999999997</v>
      </c>
    </row>
    <row r="37" spans="1:7" ht="18" customHeight="1" x14ac:dyDescent="0.2">
      <c r="A37" s="69"/>
      <c r="B37" s="35"/>
      <c r="C37" s="70">
        <v>4300</v>
      </c>
      <c r="D37" s="71" t="s">
        <v>22</v>
      </c>
      <c r="E37" s="25">
        <v>147150</v>
      </c>
      <c r="F37" s="25">
        <v>98066.11</v>
      </c>
      <c r="G37" s="84">
        <f t="shared" si="9"/>
        <v>0.66643635745837582</v>
      </c>
    </row>
    <row r="38" spans="1:7" ht="24" customHeight="1" x14ac:dyDescent="0.2">
      <c r="A38" s="69">
        <v>801</v>
      </c>
      <c r="B38" s="35"/>
      <c r="C38" s="64"/>
      <c r="D38" s="72" t="s">
        <v>32</v>
      </c>
      <c r="E38" s="30">
        <f>E39</f>
        <v>88146.7</v>
      </c>
      <c r="F38" s="30">
        <f t="shared" ref="F38" si="12">F39</f>
        <v>88146.7</v>
      </c>
      <c r="G38" s="84">
        <f t="shared" si="9"/>
        <v>1</v>
      </c>
    </row>
    <row r="39" spans="1:7" ht="21.75" customHeight="1" x14ac:dyDescent="0.2">
      <c r="A39" s="73"/>
      <c r="B39" s="48" t="s">
        <v>33</v>
      </c>
      <c r="C39" s="64"/>
      <c r="D39" s="74" t="s">
        <v>7</v>
      </c>
      <c r="E39" s="19">
        <f>SUM(E40+E44+E52+E56+E61+E48)</f>
        <v>88146.7</v>
      </c>
      <c r="F39" s="19">
        <f t="shared" ref="F39" si="13">SUM(F40+F44+F52+F56+F61+F48)</f>
        <v>88146.7</v>
      </c>
      <c r="G39" s="84">
        <f t="shared" si="9"/>
        <v>1</v>
      </c>
    </row>
    <row r="40" spans="1:7" ht="23.25" customHeight="1" x14ac:dyDescent="0.2">
      <c r="A40" s="54"/>
      <c r="B40" s="55"/>
      <c r="C40" s="61"/>
      <c r="D40" s="61" t="s">
        <v>34</v>
      </c>
      <c r="E40" s="19">
        <f>SUM(E41:E43)</f>
        <v>28769.800000000003</v>
      </c>
      <c r="F40" s="19">
        <f t="shared" ref="F40" si="14">SUM(F41:F43)</f>
        <v>28769.800000000003</v>
      </c>
      <c r="G40" s="84">
        <f t="shared" si="9"/>
        <v>1</v>
      </c>
    </row>
    <row r="41" spans="1:7" ht="17.25" customHeight="1" x14ac:dyDescent="0.2">
      <c r="A41" s="54"/>
      <c r="B41" s="55"/>
      <c r="C41" s="62">
        <v>4110</v>
      </c>
      <c r="D41" s="63" t="s">
        <v>27</v>
      </c>
      <c r="E41" s="25">
        <v>4133.68</v>
      </c>
      <c r="F41" s="25">
        <v>4133.68</v>
      </c>
      <c r="G41" s="84">
        <f t="shared" si="9"/>
        <v>1</v>
      </c>
    </row>
    <row r="42" spans="1:7" ht="23.25" customHeight="1" x14ac:dyDescent="0.2">
      <c r="A42" s="54"/>
      <c r="B42" s="55"/>
      <c r="C42" s="64">
        <v>4120</v>
      </c>
      <c r="D42" s="65" t="s">
        <v>28</v>
      </c>
      <c r="E42" s="25">
        <v>589.15</v>
      </c>
      <c r="F42" s="25">
        <v>589.15</v>
      </c>
      <c r="G42" s="84">
        <f t="shared" si="9"/>
        <v>1</v>
      </c>
    </row>
    <row r="43" spans="1:7" ht="19.5" customHeight="1" x14ac:dyDescent="0.2">
      <c r="A43" s="54"/>
      <c r="B43" s="55"/>
      <c r="C43" s="64">
        <v>4790</v>
      </c>
      <c r="D43" s="65" t="s">
        <v>35</v>
      </c>
      <c r="E43" s="25">
        <v>24046.97</v>
      </c>
      <c r="F43" s="25">
        <v>24046.97</v>
      </c>
      <c r="G43" s="84">
        <f t="shared" si="9"/>
        <v>1</v>
      </c>
    </row>
    <row r="44" spans="1:7" ht="23.25" customHeight="1" x14ac:dyDescent="0.2">
      <c r="A44" s="54"/>
      <c r="B44" s="55"/>
      <c r="C44" s="61"/>
      <c r="D44" s="61" t="s">
        <v>36</v>
      </c>
      <c r="E44" s="19">
        <f>SUM(E45:E47)</f>
        <v>22668.05</v>
      </c>
      <c r="F44" s="19">
        <f t="shared" ref="F44" si="15">SUM(F45:F47)</f>
        <v>22668.05</v>
      </c>
      <c r="G44" s="84">
        <f t="shared" si="9"/>
        <v>1</v>
      </c>
    </row>
    <row r="45" spans="1:7" ht="18" customHeight="1" x14ac:dyDescent="0.2">
      <c r="A45" s="54"/>
      <c r="B45" s="55"/>
      <c r="C45" s="62">
        <v>4110</v>
      </c>
      <c r="D45" s="63" t="s">
        <v>27</v>
      </c>
      <c r="E45" s="25">
        <v>3256.97</v>
      </c>
      <c r="F45" s="25">
        <v>3256.97</v>
      </c>
      <c r="G45" s="84">
        <f t="shared" si="9"/>
        <v>1</v>
      </c>
    </row>
    <row r="46" spans="1:7" ht="23.25" customHeight="1" x14ac:dyDescent="0.2">
      <c r="A46" s="54"/>
      <c r="B46" s="55"/>
      <c r="C46" s="64">
        <v>4120</v>
      </c>
      <c r="D46" s="65" t="s">
        <v>28</v>
      </c>
      <c r="E46" s="25">
        <v>464.2</v>
      </c>
      <c r="F46" s="25">
        <v>464.2</v>
      </c>
      <c r="G46" s="84">
        <f t="shared" si="9"/>
        <v>1</v>
      </c>
    </row>
    <row r="47" spans="1:7" ht="18.75" customHeight="1" x14ac:dyDescent="0.2">
      <c r="A47" s="54"/>
      <c r="B47" s="55"/>
      <c r="C47" s="64">
        <v>4790</v>
      </c>
      <c r="D47" s="65" t="s">
        <v>35</v>
      </c>
      <c r="E47" s="25">
        <v>18946.88</v>
      </c>
      <c r="F47" s="25">
        <v>18946.88</v>
      </c>
      <c r="G47" s="84">
        <f t="shared" si="9"/>
        <v>1</v>
      </c>
    </row>
    <row r="48" spans="1:7" ht="24" customHeight="1" x14ac:dyDescent="0.2">
      <c r="A48" s="54"/>
      <c r="B48" s="55"/>
      <c r="C48" s="61"/>
      <c r="D48" s="61" t="s">
        <v>25</v>
      </c>
      <c r="E48" s="19">
        <f>SUM(E49:E51)</f>
        <v>3450.6499999999996</v>
      </c>
      <c r="F48" s="19">
        <f t="shared" ref="F48" si="16">SUM(F49:F51)</f>
        <v>3450.6499999999996</v>
      </c>
      <c r="G48" s="84">
        <f t="shared" si="9"/>
        <v>1</v>
      </c>
    </row>
    <row r="49" spans="1:7" ht="18" customHeight="1" x14ac:dyDescent="0.2">
      <c r="A49" s="54"/>
      <c r="B49" s="55"/>
      <c r="C49" s="62">
        <v>4110</v>
      </c>
      <c r="D49" s="63" t="s">
        <v>27</v>
      </c>
      <c r="E49" s="25">
        <v>495.79</v>
      </c>
      <c r="F49" s="25">
        <v>495.79</v>
      </c>
      <c r="G49" s="84">
        <f t="shared" si="9"/>
        <v>1</v>
      </c>
    </row>
    <row r="50" spans="1:7" ht="23.25" customHeight="1" x14ac:dyDescent="0.2">
      <c r="A50" s="54"/>
      <c r="B50" s="55"/>
      <c r="C50" s="64">
        <v>4120</v>
      </c>
      <c r="D50" s="65" t="s">
        <v>28</v>
      </c>
      <c r="E50" s="25">
        <v>70.66</v>
      </c>
      <c r="F50" s="25">
        <v>70.66</v>
      </c>
      <c r="G50" s="84">
        <f t="shared" si="9"/>
        <v>1</v>
      </c>
    </row>
    <row r="51" spans="1:7" ht="23.25" customHeight="1" x14ac:dyDescent="0.2">
      <c r="A51" s="54"/>
      <c r="B51" s="55"/>
      <c r="C51" s="64">
        <v>4790</v>
      </c>
      <c r="D51" s="65" t="s">
        <v>35</v>
      </c>
      <c r="E51" s="25">
        <v>2884.2</v>
      </c>
      <c r="F51" s="25">
        <v>2884.2</v>
      </c>
      <c r="G51" s="84">
        <f t="shared" si="9"/>
        <v>1</v>
      </c>
    </row>
    <row r="52" spans="1:7" ht="21.75" customHeight="1" x14ac:dyDescent="0.2">
      <c r="A52" s="54"/>
      <c r="B52" s="55"/>
      <c r="C52" s="61"/>
      <c r="D52" s="61" t="s">
        <v>37</v>
      </c>
      <c r="E52" s="19">
        <f>SUM(E53:E55)</f>
        <v>11782.900000000001</v>
      </c>
      <c r="F52" s="19">
        <f t="shared" ref="F52" si="17">SUM(F53:F55)</f>
        <v>11782.900000000001</v>
      </c>
      <c r="G52" s="84">
        <f t="shared" si="9"/>
        <v>1</v>
      </c>
    </row>
    <row r="53" spans="1:7" ht="18" customHeight="1" x14ac:dyDescent="0.2">
      <c r="A53" s="54"/>
      <c r="B53" s="55"/>
      <c r="C53" s="62">
        <v>4110</v>
      </c>
      <c r="D53" s="63" t="s">
        <v>27</v>
      </c>
      <c r="E53" s="25">
        <v>1705.62</v>
      </c>
      <c r="F53" s="25">
        <v>1705.62</v>
      </c>
      <c r="G53" s="84">
        <f t="shared" si="9"/>
        <v>1</v>
      </c>
    </row>
    <row r="54" spans="1:7" ht="23.25" customHeight="1" x14ac:dyDescent="0.2">
      <c r="A54" s="54"/>
      <c r="B54" s="55"/>
      <c r="C54" s="64">
        <v>4120</v>
      </c>
      <c r="D54" s="65" t="s">
        <v>28</v>
      </c>
      <c r="E54" s="25">
        <v>240.99</v>
      </c>
      <c r="F54" s="25">
        <v>240.99</v>
      </c>
      <c r="G54" s="84">
        <f t="shared" si="9"/>
        <v>1</v>
      </c>
    </row>
    <row r="55" spans="1:7" ht="18" customHeight="1" x14ac:dyDescent="0.2">
      <c r="A55" s="54"/>
      <c r="B55" s="55"/>
      <c r="C55" s="64">
        <v>4790</v>
      </c>
      <c r="D55" s="65" t="s">
        <v>35</v>
      </c>
      <c r="E55" s="25">
        <v>9836.2900000000009</v>
      </c>
      <c r="F55" s="25">
        <v>9836.2900000000009</v>
      </c>
      <c r="G55" s="84">
        <f t="shared" si="9"/>
        <v>1</v>
      </c>
    </row>
    <row r="56" spans="1:7" ht="22.5" customHeight="1" x14ac:dyDescent="0.2">
      <c r="A56" s="54"/>
      <c r="B56" s="55"/>
      <c r="C56" s="61"/>
      <c r="D56" s="61" t="s">
        <v>38</v>
      </c>
      <c r="E56" s="19">
        <f>SUM(E57:E60)</f>
        <v>15398.1</v>
      </c>
      <c r="F56" s="19">
        <f t="shared" ref="F56" si="18">SUM(F57:F60)</f>
        <v>15398.1</v>
      </c>
      <c r="G56" s="84">
        <f t="shared" si="9"/>
        <v>1</v>
      </c>
    </row>
    <row r="57" spans="1:7" ht="18" customHeight="1" x14ac:dyDescent="0.2">
      <c r="A57" s="54"/>
      <c r="B57" s="55"/>
      <c r="C57" s="75">
        <v>4010</v>
      </c>
      <c r="D57" s="76" t="s">
        <v>39</v>
      </c>
      <c r="E57" s="25">
        <v>459.12</v>
      </c>
      <c r="F57" s="25">
        <v>459.12</v>
      </c>
      <c r="G57" s="84">
        <f t="shared" si="9"/>
        <v>1</v>
      </c>
    </row>
    <row r="58" spans="1:7" ht="18" customHeight="1" x14ac:dyDescent="0.2">
      <c r="A58" s="54"/>
      <c r="B58" s="55"/>
      <c r="C58" s="62">
        <v>4110</v>
      </c>
      <c r="D58" s="63" t="s">
        <v>27</v>
      </c>
      <c r="E58" s="25">
        <v>2202.4899999999998</v>
      </c>
      <c r="F58" s="25">
        <v>2202.4899999999998</v>
      </c>
      <c r="G58" s="84">
        <f t="shared" si="9"/>
        <v>1</v>
      </c>
    </row>
    <row r="59" spans="1:7" ht="23.25" customHeight="1" x14ac:dyDescent="0.2">
      <c r="A59" s="54"/>
      <c r="B59" s="55"/>
      <c r="C59" s="64">
        <v>4120</v>
      </c>
      <c r="D59" s="65" t="s">
        <v>28</v>
      </c>
      <c r="E59" s="25">
        <v>315.56</v>
      </c>
      <c r="F59" s="25">
        <v>315.56</v>
      </c>
      <c r="G59" s="84">
        <f t="shared" si="9"/>
        <v>1</v>
      </c>
    </row>
    <row r="60" spans="1:7" ht="20.25" customHeight="1" x14ac:dyDescent="0.2">
      <c r="A60" s="54"/>
      <c r="B60" s="55"/>
      <c r="C60" s="64">
        <v>4790</v>
      </c>
      <c r="D60" s="65" t="s">
        <v>35</v>
      </c>
      <c r="E60" s="25">
        <v>12420.93</v>
      </c>
      <c r="F60" s="25">
        <v>12420.93</v>
      </c>
      <c r="G60" s="84">
        <f t="shared" si="9"/>
        <v>1</v>
      </c>
    </row>
    <row r="61" spans="1:7" ht="22.5" customHeight="1" x14ac:dyDescent="0.2">
      <c r="A61" s="54"/>
      <c r="B61" s="55"/>
      <c r="C61" s="61"/>
      <c r="D61" s="61" t="s">
        <v>40</v>
      </c>
      <c r="E61" s="19">
        <f>SUM(E62:E64)</f>
        <v>6077.2</v>
      </c>
      <c r="F61" s="19">
        <f t="shared" ref="F61" si="19">SUM(F62:F64)</f>
        <v>6077.2</v>
      </c>
      <c r="G61" s="84">
        <f t="shared" si="9"/>
        <v>1</v>
      </c>
    </row>
    <row r="62" spans="1:7" ht="21" customHeight="1" x14ac:dyDescent="0.2">
      <c r="A62" s="54"/>
      <c r="B62" s="55"/>
      <c r="C62" s="62">
        <v>4110</v>
      </c>
      <c r="D62" s="63" t="s">
        <v>27</v>
      </c>
      <c r="E62" s="25">
        <v>869.26</v>
      </c>
      <c r="F62" s="25">
        <v>869.26</v>
      </c>
      <c r="G62" s="84">
        <f t="shared" si="9"/>
        <v>1</v>
      </c>
    </row>
    <row r="63" spans="1:7" ht="23.25" customHeight="1" x14ac:dyDescent="0.2">
      <c r="A63" s="54"/>
      <c r="B63" s="55"/>
      <c r="C63" s="64">
        <v>4120</v>
      </c>
      <c r="D63" s="65" t="s">
        <v>28</v>
      </c>
      <c r="E63" s="25">
        <v>124.54</v>
      </c>
      <c r="F63" s="25">
        <v>124.54</v>
      </c>
      <c r="G63" s="84">
        <f t="shared" si="9"/>
        <v>1</v>
      </c>
    </row>
    <row r="64" spans="1:7" ht="18.75" customHeight="1" x14ac:dyDescent="0.2">
      <c r="A64" s="54"/>
      <c r="B64" s="27"/>
      <c r="C64" s="64">
        <v>4790</v>
      </c>
      <c r="D64" s="65" t="s">
        <v>35</v>
      </c>
      <c r="E64" s="25">
        <v>5083.3999999999996</v>
      </c>
      <c r="F64" s="25">
        <v>5083.3999999999996</v>
      </c>
      <c r="G64" s="84">
        <f t="shared" si="9"/>
        <v>1</v>
      </c>
    </row>
    <row r="65" spans="1:7" ht="24.75" customHeight="1" x14ac:dyDescent="0.2">
      <c r="A65" s="10">
        <v>854</v>
      </c>
      <c r="B65" s="35"/>
      <c r="C65" s="64"/>
      <c r="D65" s="77" t="s">
        <v>41</v>
      </c>
      <c r="E65" s="25">
        <f>SUM(E66)</f>
        <v>7276.2999999999993</v>
      </c>
      <c r="F65" s="30">
        <f t="shared" ref="F65:F66" si="20">SUM(F66)</f>
        <v>7276.2999999999993</v>
      </c>
      <c r="G65" s="84">
        <f t="shared" si="9"/>
        <v>1</v>
      </c>
    </row>
    <row r="66" spans="1:7" ht="20.25" customHeight="1" x14ac:dyDescent="0.2">
      <c r="A66" s="54"/>
      <c r="B66" s="52" t="s">
        <v>42</v>
      </c>
      <c r="C66" s="66"/>
      <c r="D66" s="34" t="s">
        <v>7</v>
      </c>
      <c r="E66" s="25">
        <f>SUM(E67)</f>
        <v>7276.2999999999993</v>
      </c>
      <c r="F66" s="19">
        <f t="shared" si="20"/>
        <v>7276.2999999999993</v>
      </c>
      <c r="G66" s="84">
        <f t="shared" si="9"/>
        <v>1</v>
      </c>
    </row>
    <row r="67" spans="1:7" ht="22.5" customHeight="1" x14ac:dyDescent="0.2">
      <c r="A67" s="54"/>
      <c r="B67" s="55"/>
      <c r="C67" s="61"/>
      <c r="D67" s="61" t="s">
        <v>43</v>
      </c>
      <c r="E67" s="19">
        <f>SUM(E68:E70)</f>
        <v>7276.2999999999993</v>
      </c>
      <c r="F67" s="19">
        <f t="shared" ref="F67" si="21">SUM(F68:F70)</f>
        <v>7276.2999999999993</v>
      </c>
      <c r="G67" s="84">
        <f t="shared" si="9"/>
        <v>1</v>
      </c>
    </row>
    <row r="68" spans="1:7" ht="20.25" customHeight="1" x14ac:dyDescent="0.2">
      <c r="A68" s="54"/>
      <c r="B68" s="55"/>
      <c r="C68" s="62">
        <v>4110</v>
      </c>
      <c r="D68" s="63" t="s">
        <v>27</v>
      </c>
      <c r="E68" s="78">
        <v>1040.78</v>
      </c>
      <c r="F68" s="78">
        <v>1040.78</v>
      </c>
      <c r="G68" s="84">
        <f t="shared" si="9"/>
        <v>1</v>
      </c>
    </row>
    <row r="69" spans="1:7" ht="23.25" customHeight="1" x14ac:dyDescent="0.2">
      <c r="A69" s="26"/>
      <c r="B69" s="27"/>
      <c r="C69" s="64">
        <v>4120</v>
      </c>
      <c r="D69" s="65" t="s">
        <v>28</v>
      </c>
      <c r="E69" s="25">
        <v>149.11000000000001</v>
      </c>
      <c r="F69" s="25">
        <v>149.11000000000001</v>
      </c>
      <c r="G69" s="84">
        <f t="shared" si="9"/>
        <v>1</v>
      </c>
    </row>
    <row r="70" spans="1:7" ht="19.5" customHeight="1" x14ac:dyDescent="0.2">
      <c r="A70" s="31"/>
      <c r="B70" s="35"/>
      <c r="C70" s="64">
        <v>4790</v>
      </c>
      <c r="D70" s="65" t="s">
        <v>35</v>
      </c>
      <c r="E70" s="25">
        <v>6086.41</v>
      </c>
      <c r="F70" s="25">
        <v>6086.41</v>
      </c>
      <c r="G70" s="84">
        <f t="shared" si="9"/>
        <v>1</v>
      </c>
    </row>
    <row r="71" spans="1:7" ht="26.25" customHeight="1" x14ac:dyDescent="0.2">
      <c r="A71" s="31">
        <v>855</v>
      </c>
      <c r="B71" s="35"/>
      <c r="C71" s="64"/>
      <c r="D71" s="77" t="s">
        <v>15</v>
      </c>
      <c r="E71" s="30">
        <f>SUM(E72)</f>
        <v>16316</v>
      </c>
      <c r="F71" s="30">
        <f t="shared" ref="F71:F72" si="22">SUM(F72)</f>
        <v>14082.87</v>
      </c>
      <c r="G71" s="84">
        <f t="shared" si="9"/>
        <v>0.86313250796763918</v>
      </c>
    </row>
    <row r="72" spans="1:7" ht="23.25" customHeight="1" x14ac:dyDescent="0.2">
      <c r="A72" s="10"/>
      <c r="B72" s="48" t="s">
        <v>16</v>
      </c>
      <c r="C72" s="79"/>
      <c r="D72" s="34" t="s">
        <v>7</v>
      </c>
      <c r="E72" s="25">
        <f>SUM(E73)</f>
        <v>16316</v>
      </c>
      <c r="F72" s="19">
        <f t="shared" si="22"/>
        <v>14082.87</v>
      </c>
      <c r="G72" s="84">
        <f t="shared" si="9"/>
        <v>0.86313250796763918</v>
      </c>
    </row>
    <row r="73" spans="1:7" ht="23.25" customHeight="1" x14ac:dyDescent="0.2">
      <c r="A73" s="21"/>
      <c r="B73" s="55"/>
      <c r="C73" s="61"/>
      <c r="D73" s="61" t="s">
        <v>44</v>
      </c>
      <c r="E73" s="19">
        <f>SUM(E74:E81)</f>
        <v>16316</v>
      </c>
      <c r="F73" s="19">
        <f t="shared" ref="F73" si="23">SUM(F74:F81)</f>
        <v>14082.87</v>
      </c>
      <c r="G73" s="84">
        <f t="shared" si="9"/>
        <v>0.86313250796763918</v>
      </c>
    </row>
    <row r="74" spans="1:7" ht="19.5" customHeight="1" x14ac:dyDescent="0.2">
      <c r="A74" s="54"/>
      <c r="B74" s="55"/>
      <c r="C74" s="80" t="s">
        <v>45</v>
      </c>
      <c r="D74" s="81" t="s">
        <v>46</v>
      </c>
      <c r="E74" s="25">
        <v>180</v>
      </c>
      <c r="F74" s="82">
        <v>120</v>
      </c>
      <c r="G74" s="84">
        <f t="shared" si="9"/>
        <v>0.66666666666666663</v>
      </c>
    </row>
    <row r="75" spans="1:7" ht="19.5" customHeight="1" x14ac:dyDescent="0.2">
      <c r="A75" s="54"/>
      <c r="B75" s="55"/>
      <c r="C75" s="80" t="s">
        <v>47</v>
      </c>
      <c r="D75" s="81" t="s">
        <v>26</v>
      </c>
      <c r="E75" s="25">
        <v>11250</v>
      </c>
      <c r="F75" s="82">
        <v>10470.9</v>
      </c>
      <c r="G75" s="84">
        <f t="shared" si="9"/>
        <v>0.93074666666666661</v>
      </c>
    </row>
    <row r="76" spans="1:7" ht="19.5" customHeight="1" x14ac:dyDescent="0.2">
      <c r="A76" s="54"/>
      <c r="B76" s="55"/>
      <c r="C76" s="80" t="s">
        <v>48</v>
      </c>
      <c r="D76" s="81" t="s">
        <v>27</v>
      </c>
      <c r="E76" s="25">
        <v>2070</v>
      </c>
      <c r="F76" s="82">
        <v>1667.37</v>
      </c>
      <c r="G76" s="84">
        <f t="shared" si="9"/>
        <v>0.8054927536231884</v>
      </c>
    </row>
    <row r="77" spans="1:7" ht="23.25" customHeight="1" x14ac:dyDescent="0.2">
      <c r="A77" s="54"/>
      <c r="B77" s="55"/>
      <c r="C77" s="80" t="s">
        <v>49</v>
      </c>
      <c r="D77" s="81" t="s">
        <v>28</v>
      </c>
      <c r="E77" s="25">
        <v>240</v>
      </c>
      <c r="F77" s="82">
        <v>82.4</v>
      </c>
      <c r="G77" s="84">
        <f t="shared" si="9"/>
        <v>0.34333333333333338</v>
      </c>
    </row>
    <row r="78" spans="1:7" ht="19.5" customHeight="1" x14ac:dyDescent="0.2">
      <c r="A78" s="54"/>
      <c r="B78" s="55"/>
      <c r="C78" s="80" t="s">
        <v>50</v>
      </c>
      <c r="D78" s="81" t="s">
        <v>21</v>
      </c>
      <c r="E78" s="25">
        <v>504</v>
      </c>
      <c r="F78" s="82">
        <v>467.1</v>
      </c>
      <c r="G78" s="84">
        <f t="shared" si="9"/>
        <v>0.92678571428571432</v>
      </c>
    </row>
    <row r="79" spans="1:7" ht="19.5" customHeight="1" x14ac:dyDescent="0.2">
      <c r="A79" s="54"/>
      <c r="B79" s="55"/>
      <c r="C79" s="80" t="s">
        <v>51</v>
      </c>
      <c r="D79" s="81" t="s">
        <v>30</v>
      </c>
      <c r="E79" s="25">
        <v>520</v>
      </c>
      <c r="F79" s="82">
        <v>450.67</v>
      </c>
      <c r="G79" s="84">
        <f t="shared" si="9"/>
        <v>0.86667307692307693</v>
      </c>
    </row>
    <row r="80" spans="1:7" ht="19.5" customHeight="1" x14ac:dyDescent="0.2">
      <c r="A80" s="54"/>
      <c r="B80" s="22"/>
      <c r="C80" s="80" t="s">
        <v>52</v>
      </c>
      <c r="D80" s="81" t="s">
        <v>31</v>
      </c>
      <c r="E80" s="25">
        <v>750</v>
      </c>
      <c r="F80" s="82">
        <v>409.15</v>
      </c>
      <c r="G80" s="84">
        <f t="shared" si="9"/>
        <v>0.54553333333333331</v>
      </c>
    </row>
    <row r="81" spans="1:7" ht="19.5" customHeight="1" x14ac:dyDescent="0.2">
      <c r="A81" s="54"/>
      <c r="B81" s="83"/>
      <c r="C81" s="80" t="s">
        <v>53</v>
      </c>
      <c r="D81" s="81" t="s">
        <v>22</v>
      </c>
      <c r="E81" s="25">
        <v>802</v>
      </c>
      <c r="F81" s="82">
        <v>415.28</v>
      </c>
      <c r="G81" s="84">
        <f t="shared" si="9"/>
        <v>0.51780548628428924</v>
      </c>
    </row>
    <row r="82" spans="1:7" s="46" customFormat="1" ht="21" customHeight="1" x14ac:dyDescent="0.25">
      <c r="A82" s="41"/>
      <c r="B82" s="42"/>
      <c r="C82" s="43"/>
      <c r="D82" s="44" t="s">
        <v>17</v>
      </c>
      <c r="E82" s="45">
        <f>E23+E38+E65+E71</f>
        <v>3935759</v>
      </c>
      <c r="F82" s="45">
        <f t="shared" ref="F82" si="24">F23+F38+F65+F71</f>
        <v>1873106.4700000002</v>
      </c>
      <c r="G82" s="84">
        <f>SUM(F82/E82)</f>
        <v>0.47592001187064559</v>
      </c>
    </row>
  </sheetData>
  <mergeCells count="14">
    <mergeCell ref="F2:G2"/>
    <mergeCell ref="F3:G3"/>
    <mergeCell ref="F4:G4"/>
    <mergeCell ref="A6:G6"/>
    <mergeCell ref="A7:A8"/>
    <mergeCell ref="B7:B8"/>
    <mergeCell ref="C7:C8"/>
    <mergeCell ref="D7:D8"/>
    <mergeCell ref="E7:G7"/>
    <mergeCell ref="A21:A22"/>
    <mergeCell ref="B21:B22"/>
    <mergeCell ref="C21:C22"/>
    <mergeCell ref="D21:D22"/>
    <mergeCell ref="E21:G21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półrocze</vt:lpstr>
      <vt:lpstr>'I półrocze'!Tytuły_wydruku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2022-08-30T11:43:37Z</dcterms:modified>
</cp:coreProperties>
</file>