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Sprawozdania z wykonania budżetu\Sprawozdania 2022\Roczne 2022 OK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Titles" localSheetId="0">Arkusz1!$4:$4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" l="1"/>
  <c r="F83" i="1"/>
  <c r="F75" i="1"/>
  <c r="F52" i="1"/>
  <c r="F39" i="1"/>
  <c r="F13" i="1"/>
  <c r="F5" i="1"/>
  <c r="G86" i="1"/>
  <c r="F53" i="1"/>
  <c r="E53" i="1"/>
  <c r="G74" i="1"/>
  <c r="F106" i="1"/>
  <c r="E106" i="1" l="1"/>
  <c r="G107" i="1"/>
  <c r="F94" i="1"/>
  <c r="E94" i="1"/>
  <c r="G105" i="1"/>
  <c r="G104" i="1"/>
  <c r="G101" i="1"/>
  <c r="F45" i="1" l="1"/>
  <c r="E45" i="1"/>
  <c r="G50" i="1"/>
  <c r="G49" i="1"/>
  <c r="G48" i="1"/>
  <c r="G47" i="1"/>
  <c r="G46" i="1"/>
  <c r="G37" i="1"/>
  <c r="G10" i="1"/>
  <c r="G114" i="1" l="1"/>
  <c r="G113" i="1"/>
  <c r="F112" i="1"/>
  <c r="E112" i="1"/>
  <c r="E84" i="1"/>
  <c r="F76" i="1"/>
  <c r="E76" i="1"/>
  <c r="G112" i="1" l="1"/>
  <c r="G82" i="1" l="1"/>
  <c r="F6" i="1"/>
  <c r="E6" i="1"/>
  <c r="G111" i="1" l="1"/>
  <c r="G110" i="1"/>
  <c r="F109" i="1"/>
  <c r="F108" i="1" s="1"/>
  <c r="E109" i="1"/>
  <c r="E108" i="1" s="1"/>
  <c r="G103" i="1"/>
  <c r="G102" i="1"/>
  <c r="G100" i="1"/>
  <c r="G99" i="1"/>
  <c r="G98" i="1"/>
  <c r="G97" i="1"/>
  <c r="G96" i="1"/>
  <c r="G95" i="1"/>
  <c r="G92" i="1"/>
  <c r="F91" i="1"/>
  <c r="E91" i="1"/>
  <c r="E90" i="1" s="1"/>
  <c r="G89" i="1"/>
  <c r="F88" i="1"/>
  <c r="F87" i="1" s="1"/>
  <c r="E88" i="1"/>
  <c r="E87" i="1" s="1"/>
  <c r="G85" i="1"/>
  <c r="G81" i="1"/>
  <c r="G80" i="1"/>
  <c r="G79" i="1"/>
  <c r="G78" i="1"/>
  <c r="G77" i="1"/>
  <c r="E75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E52" i="1"/>
  <c r="G51" i="1"/>
  <c r="G44" i="1"/>
  <c r="G43" i="1"/>
  <c r="G42" i="1"/>
  <c r="G41" i="1"/>
  <c r="F40" i="1"/>
  <c r="E40" i="1"/>
  <c r="G38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F20" i="1"/>
  <c r="E20" i="1"/>
  <c r="G19" i="1"/>
  <c r="G18" i="1"/>
  <c r="G17" i="1"/>
  <c r="G16" i="1"/>
  <c r="G15" i="1"/>
  <c r="F14" i="1"/>
  <c r="E14" i="1"/>
  <c r="G12" i="1"/>
  <c r="G11" i="1"/>
  <c r="G9" i="1"/>
  <c r="G8" i="1"/>
  <c r="G7" i="1"/>
  <c r="E5" i="1"/>
  <c r="E93" i="1" l="1"/>
  <c r="G84" i="1"/>
  <c r="E13" i="1"/>
  <c r="G6" i="1"/>
  <c r="G40" i="1"/>
  <c r="G20" i="1"/>
  <c r="E39" i="1"/>
  <c r="G88" i="1"/>
  <c r="E83" i="1"/>
  <c r="G83" i="1" s="1"/>
  <c r="G14" i="1"/>
  <c r="G109" i="1"/>
  <c r="G45" i="1"/>
  <c r="G76" i="1"/>
  <c r="G91" i="1"/>
  <c r="G94" i="1"/>
  <c r="G53" i="1"/>
  <c r="G87" i="1"/>
  <c r="G75" i="1"/>
  <c r="F90" i="1"/>
  <c r="G90" i="1" s="1"/>
  <c r="G52" i="1"/>
  <c r="E115" i="1" l="1"/>
  <c r="G106" i="1"/>
  <c r="F93" i="1"/>
  <c r="G108" i="1"/>
  <c r="G13" i="1"/>
  <c r="G39" i="1"/>
  <c r="G5" i="1"/>
  <c r="G93" i="1" l="1"/>
  <c r="F115" i="1"/>
  <c r="G115" i="1" s="1"/>
</calcChain>
</file>

<file path=xl/sharedStrings.xml><?xml version="1.0" encoding="utf-8"?>
<sst xmlns="http://schemas.openxmlformats.org/spreadsheetml/2006/main" count="130" uniqueCount="82">
  <si>
    <t>Dział</t>
  </si>
  <si>
    <t>Treść</t>
  </si>
  <si>
    <t>Plan</t>
  </si>
  <si>
    <t>Wykonanie</t>
  </si>
  <si>
    <t>%</t>
  </si>
  <si>
    <t>Zakup usług pozostałych</t>
  </si>
  <si>
    <t>Gospodarka mieszkaniowa</t>
  </si>
  <si>
    <t>Gospodarka gruntami i nieruchomościami</t>
  </si>
  <si>
    <t>Wynagrodzenia osobowe pracowników</t>
  </si>
  <si>
    <t>Dodatkowe wynagrodzenie roczne</t>
  </si>
  <si>
    <t>Składki na ubezpieczenie społeczne</t>
  </si>
  <si>
    <t>Kary i odszkodowania wypłacane na rzecz osób fizycznych</t>
  </si>
  <si>
    <t>Działalność usługowa</t>
  </si>
  <si>
    <t>71012</t>
  </si>
  <si>
    <t>Zadania z zakresu geodezji i kartografii</t>
  </si>
  <si>
    <t>Nadzór budowlany</t>
  </si>
  <si>
    <t>Wydatki osobowe niezaliczone do wynagrodzeń</t>
  </si>
  <si>
    <t>Wynagrodzenia osobowe członków korpusu służby cywilnej</t>
  </si>
  <si>
    <t>Wynagrodzenia bezosobowe</t>
  </si>
  <si>
    <t>Zakup materiałów i wyposażenia</t>
  </si>
  <si>
    <t>Zakup środków żywności</t>
  </si>
  <si>
    <t>Zakup usług remontowych</t>
  </si>
  <si>
    <t>Zakup usług zdrowotnych</t>
  </si>
  <si>
    <t xml:space="preserve">Opłaty z tytułu zakupu usług telekomunikacyjnych </t>
  </si>
  <si>
    <t>Opłaty za administrowanie i czynsze za budynki, lokale i pomieszczenia garażowe</t>
  </si>
  <si>
    <t>Podróże służbowe krajowe</t>
  </si>
  <si>
    <t>Różne opłaty i składki</t>
  </si>
  <si>
    <t>Odpisy na zakładowy fundusz świadczeń socjalnych</t>
  </si>
  <si>
    <t>Szkolenia pracowników niebędących członkami korpusu słuzby cywilnej</t>
  </si>
  <si>
    <t>Administracja publiczna</t>
  </si>
  <si>
    <t>Urzędy wojewódzkie</t>
  </si>
  <si>
    <t>Wynagrodzenia osobowe</t>
  </si>
  <si>
    <t>Składki na fundusz pracy</t>
  </si>
  <si>
    <t>Kwalifikacja wojskowa</t>
  </si>
  <si>
    <t>Bezpieczeństwo publiczne i ochrona przeciwpożarowa</t>
  </si>
  <si>
    <t>Komendy powiatowe państwowej straży pożarnej</t>
  </si>
  <si>
    <t>Wydatki osobowe niezaliczone do uposażeń wypłacane żołnierzom i  funkcjonariuszom</t>
  </si>
  <si>
    <t>Wynagrodzenia członków korpusu służby cywilnej</t>
  </si>
  <si>
    <t>Dodatkowe wynagrodzenia roczne</t>
  </si>
  <si>
    <t>Uposażenia żołnierzy zawodowych i nadterminowych oraz funkcjonariuszy</t>
  </si>
  <si>
    <t>Pozostałe należności  żołnierzy zawodowych i nadterminowych oraz funkcjonariuszy</t>
  </si>
  <si>
    <t>Dodatkowe uposażenia roczne dla  żołnierzy zawodowych oraz nagrody roczne dla funkcjonariuszy</t>
  </si>
  <si>
    <t>Równoważniki pieniężne i ekwiwalenty dla żołnierzy i  funkcjonariuszy</t>
  </si>
  <si>
    <t>Zakup energii</t>
  </si>
  <si>
    <t>Wymiar sprawiedliwości</t>
  </si>
  <si>
    <t>75515</t>
  </si>
  <si>
    <t>Nieodpłatna pomoc prawna</t>
  </si>
  <si>
    <t>4210</t>
  </si>
  <si>
    <t>4220</t>
  </si>
  <si>
    <t>4300</t>
  </si>
  <si>
    <t>Oświata i wychowanie</t>
  </si>
  <si>
    <t>80153</t>
  </si>
  <si>
    <t>4240</t>
  </si>
  <si>
    <t>Ochrona zdrowia</t>
  </si>
  <si>
    <t>Składki na ubezpieczenie zdrowotne oraz świadczenia dla osób nie objętych obowiązkiem ubezpieczenia zdrowotnego</t>
  </si>
  <si>
    <t xml:space="preserve">Składki na ubezpieczenie zdrowotne </t>
  </si>
  <si>
    <t>Pomoc społeczna</t>
  </si>
  <si>
    <t>85203</t>
  </si>
  <si>
    <t>Ośrodki wsparcia</t>
  </si>
  <si>
    <t>Dotacja podmiotowa z budżetu dla jednostek niezaliczanych do sektora finansów publicznych</t>
  </si>
  <si>
    <t>Pozostałe zadania w zakresie polityki społecznej</t>
  </si>
  <si>
    <t>Zespoły do spraw orzekania o  niepełnosprawności</t>
  </si>
  <si>
    <t>Świadczenia społeczne</t>
  </si>
  <si>
    <t>Rodzina</t>
  </si>
  <si>
    <t>Rodziny zastępcze</t>
  </si>
  <si>
    <t>Ogółem</t>
  </si>
  <si>
    <t xml:space="preserve">Składki na Fundusz Pracy orza Solidarnościowy Fundusz Wsparcia Osób Niepełnosprawnych </t>
  </si>
  <si>
    <t>Podatek od nieruchomości</t>
  </si>
  <si>
    <t>4360</t>
  </si>
  <si>
    <t>Zapewnienie uczniom prawa do bezpłatnego dostępu do podręczników, materiałów edukacyjnych lub ćwiczeniowych</t>
  </si>
  <si>
    <t>Zakup środków dydaktycznych i książek</t>
  </si>
  <si>
    <t>Tabela Nr 6</t>
  </si>
  <si>
    <t>2360</t>
  </si>
  <si>
    <t>4400</t>
  </si>
  <si>
    <t xml:space="preserve">Dotacje celowe z budżetu jednostki samorządu terytorialnego, udzielone w trybie art. 221 ustawy, na finansowanie lub dofinansowanie zadań zleconych do realizacji organizacjom prowadzącym działalność pożytku publicznego </t>
  </si>
  <si>
    <t>Działalność placówek opiekuńczo - wychowawczych</t>
  </si>
  <si>
    <t>Wpłaty na PPK finansowane przez podmiot zatrudniający</t>
  </si>
  <si>
    <t>Pozostała działalność</t>
  </si>
  <si>
    <t>Szkolenia pracowników niebędących członkami korpusu służby cywilnej</t>
  </si>
  <si>
    <t>Wykonanie wydatków związanych z realizacją zadań z zakresu administracji rządowej oraz innych zadań zleconych ustawami realizowane przez powiat za 2022 r.</t>
  </si>
  <si>
    <t>Opłata na rzecz budżetów jednostek samorządu terytorialnego</t>
  </si>
  <si>
    <t>Wydatki na zakupy inwestycyjne jednostek budżetowych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</si>
</sst>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%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i/>
      <sz val="8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u/>
      <sz val="8"/>
      <name val="Arial CE"/>
      <family val="2"/>
      <charset val="238"/>
    </font>
    <font>
      <b/>
      <u/>
      <sz val="8"/>
      <name val="Arial CE"/>
      <charset val="238"/>
    </font>
    <font>
      <i/>
      <sz val="8"/>
      <name val="Arial CE"/>
      <charset val="238"/>
    </font>
    <font>
      <u/>
      <sz val="8"/>
      <name val="Arial CE"/>
      <charset val="238"/>
    </font>
    <font>
      <b/>
      <i/>
      <sz val="8"/>
      <name val="Arial CE"/>
      <family val="2"/>
      <charset val="238"/>
    </font>
    <font>
      <b/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ont="1"/>
    <xf numFmtId="10" fontId="0" fillId="0" borderId="0" xfId="0" applyNumberFormat="1" applyBorder="1" applyAlignment="1">
      <alignment vertical="center"/>
    </xf>
    <xf numFmtId="10" fontId="2" fillId="0" borderId="0" xfId="0" applyNumberFormat="1" applyFont="1" applyBorder="1" applyAlignment="1">
      <alignment vertical="center"/>
    </xf>
    <xf numFmtId="43" fontId="0" fillId="0" borderId="0" xfId="1" applyFont="1" applyBorder="1" applyAlignment="1">
      <alignment vertical="center"/>
    </xf>
    <xf numFmtId="49" fontId="3" fillId="0" borderId="0" xfId="1" applyNumberFormat="1" applyFont="1" applyBorder="1" applyAlignment="1">
      <alignment vertical="center" wrapText="1"/>
    </xf>
    <xf numFmtId="10" fontId="4" fillId="0" borderId="0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10" fontId="6" fillId="0" borderId="1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43" fontId="5" fillId="0" borderId="1" xfId="1" applyFont="1" applyBorder="1" applyAlignment="1">
      <alignment vertical="center"/>
    </xf>
    <xf numFmtId="10" fontId="5" fillId="0" borderId="1" xfId="1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3" fontId="3" fillId="0" borderId="1" xfId="1" applyFont="1" applyBorder="1" applyAlignment="1">
      <alignment vertical="center"/>
    </xf>
    <xf numFmtId="10" fontId="3" fillId="0" borderId="1" xfId="1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43" fontId="4" fillId="0" borderId="1" xfId="1" applyFont="1" applyBorder="1" applyAlignment="1">
      <alignment vertical="center"/>
    </xf>
    <xf numFmtId="10" fontId="6" fillId="0" borderId="1" xfId="1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3" fontId="6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3" fontId="3" fillId="0" borderId="1" xfId="1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3" fontId="6" fillId="0" borderId="1" xfId="1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43" fontId="6" fillId="0" borderId="3" xfId="1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center" vertical="center"/>
    </xf>
    <xf numFmtId="43" fontId="6" fillId="0" borderId="4" xfId="1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3" fontId="6" fillId="0" borderId="1" xfId="1" applyFont="1" applyBorder="1" applyAlignment="1" applyProtection="1">
      <alignment vertical="center"/>
      <protection locked="0"/>
    </xf>
    <xf numFmtId="10" fontId="7" fillId="0" borderId="1" xfId="1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43" fontId="7" fillId="0" borderId="1" xfId="1" applyFont="1" applyBorder="1" applyAlignment="1">
      <alignment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3" fontId="7" fillId="0" borderId="1" xfId="1" applyNumberFormat="1" applyFont="1" applyBorder="1" applyAlignment="1">
      <alignment horizontal="right" vertical="center"/>
    </xf>
    <xf numFmtId="10" fontId="7" fillId="0" borderId="1" xfId="2" applyNumberFormat="1" applyFont="1" applyBorder="1" applyAlignment="1">
      <alignment vertical="center"/>
    </xf>
    <xf numFmtId="43" fontId="3" fillId="0" borderId="1" xfId="1" applyNumberFormat="1" applyFont="1" applyBorder="1" applyAlignment="1">
      <alignment horizontal="right" vertical="center"/>
    </xf>
    <xf numFmtId="10" fontId="3" fillId="0" borderId="1" xfId="2" applyNumberFormat="1" applyFont="1" applyBorder="1" applyAlignment="1">
      <alignment vertical="center"/>
    </xf>
    <xf numFmtId="43" fontId="6" fillId="0" borderId="1" xfId="1" applyNumberFormat="1" applyFont="1" applyBorder="1" applyAlignment="1">
      <alignment horizontal="right" vertical="center"/>
    </xf>
    <xf numFmtId="43" fontId="6" fillId="0" borderId="9" xfId="1" applyFont="1" applyBorder="1" applyAlignment="1">
      <alignment horizontal="right" vertical="center"/>
    </xf>
    <xf numFmtId="10" fontId="6" fillId="0" borderId="1" xfId="2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64" fontId="3" fillId="0" borderId="1" xfId="2" applyNumberFormat="1" applyFont="1" applyBorder="1" applyAlignment="1">
      <alignment vertical="center"/>
    </xf>
    <xf numFmtId="164" fontId="6" fillId="0" borderId="1" xfId="2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43" fontId="12" fillId="0" borderId="1" xfId="1" applyFont="1" applyBorder="1" applyAlignment="1">
      <alignment vertical="center"/>
    </xf>
    <xf numFmtId="10" fontId="12" fillId="0" borderId="1" xfId="1" applyNumberFormat="1" applyFont="1" applyBorder="1" applyAlignment="1">
      <alignment vertical="center"/>
    </xf>
    <xf numFmtId="49" fontId="12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0" fontId="13" fillId="0" borderId="0" xfId="1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topLeftCell="A94" workbookViewId="0">
      <selection activeCell="A100" sqref="A100:G101"/>
    </sheetView>
  </sheetViews>
  <sheetFormatPr defaultRowHeight="15" x14ac:dyDescent="0.25"/>
  <cols>
    <col min="1" max="1" width="5.28515625" customWidth="1"/>
    <col min="2" max="2" width="6" customWidth="1"/>
    <col min="3" max="3" width="6.28515625" style="1" customWidth="1"/>
    <col min="4" max="4" width="32.5703125" customWidth="1"/>
    <col min="5" max="6" width="13.7109375" bestFit="1" customWidth="1"/>
    <col min="7" max="7" width="9.28515625" bestFit="1" customWidth="1"/>
  </cols>
  <sheetData>
    <row r="1" spans="1:7" x14ac:dyDescent="0.25">
      <c r="A1" s="2"/>
      <c r="B1" s="2"/>
      <c r="C1" s="3"/>
      <c r="D1" s="2"/>
      <c r="E1" s="4"/>
      <c r="F1" s="5" t="s">
        <v>71</v>
      </c>
      <c r="G1" s="6"/>
    </row>
    <row r="2" spans="1:7" x14ac:dyDescent="0.25">
      <c r="A2" s="2"/>
      <c r="B2" s="2"/>
      <c r="C2" s="2"/>
      <c r="D2" s="2"/>
      <c r="E2" s="4"/>
      <c r="F2" s="2"/>
      <c r="G2" s="2"/>
    </row>
    <row r="3" spans="1:7" ht="30.75" customHeight="1" x14ac:dyDescent="0.25">
      <c r="A3" s="85" t="s">
        <v>79</v>
      </c>
      <c r="B3" s="85"/>
      <c r="C3" s="85"/>
      <c r="D3" s="85"/>
      <c r="E3" s="85"/>
      <c r="F3" s="85"/>
      <c r="G3" s="85"/>
    </row>
    <row r="4" spans="1:7" ht="26.25" customHeight="1" x14ac:dyDescent="0.25">
      <c r="A4" s="7" t="s">
        <v>0</v>
      </c>
      <c r="B4" s="8"/>
      <c r="C4" s="9"/>
      <c r="D4" s="7" t="s">
        <v>1</v>
      </c>
      <c r="E4" s="10" t="s">
        <v>2</v>
      </c>
      <c r="F4" s="10" t="s">
        <v>3</v>
      </c>
      <c r="G4" s="11" t="s">
        <v>4</v>
      </c>
    </row>
    <row r="5" spans="1:7" ht="21" customHeight="1" x14ac:dyDescent="0.25">
      <c r="A5" s="12">
        <v>700</v>
      </c>
      <c r="B5" s="13"/>
      <c r="C5" s="13"/>
      <c r="D5" s="14" t="s">
        <v>6</v>
      </c>
      <c r="E5" s="15">
        <f>SUM(E6)</f>
        <v>125439</v>
      </c>
      <c r="F5" s="15">
        <f>SUM(F6)</f>
        <v>125313.37</v>
      </c>
      <c r="G5" s="16">
        <f t="shared" ref="G5:G61" si="0">F5/E5</f>
        <v>0.99899847734755531</v>
      </c>
    </row>
    <row r="6" spans="1:7" ht="24" customHeight="1" x14ac:dyDescent="0.25">
      <c r="A6" s="17"/>
      <c r="B6" s="77">
        <v>70005</v>
      </c>
      <c r="C6" s="78"/>
      <c r="D6" s="79" t="s">
        <v>7</v>
      </c>
      <c r="E6" s="80">
        <f>SUM(E7:E12)</f>
        <v>125439</v>
      </c>
      <c r="F6" s="80">
        <f>SUM(F7:F12)</f>
        <v>125313.37</v>
      </c>
      <c r="G6" s="81">
        <f t="shared" si="0"/>
        <v>0.99899847734755531</v>
      </c>
    </row>
    <row r="7" spans="1:7" ht="18" customHeight="1" x14ac:dyDescent="0.25">
      <c r="A7" s="17"/>
      <c r="B7" s="23"/>
      <c r="C7" s="7">
        <v>4010</v>
      </c>
      <c r="D7" s="24" t="s">
        <v>8</v>
      </c>
      <c r="E7" s="29">
        <v>26590</v>
      </c>
      <c r="F7" s="29">
        <v>26590</v>
      </c>
      <c r="G7" s="26">
        <f t="shared" si="0"/>
        <v>1</v>
      </c>
    </row>
    <row r="8" spans="1:7" ht="18" customHeight="1" x14ac:dyDescent="0.25">
      <c r="A8" s="17"/>
      <c r="B8" s="23"/>
      <c r="C8" s="7">
        <v>4040</v>
      </c>
      <c r="D8" s="24" t="s">
        <v>9</v>
      </c>
      <c r="E8" s="29">
        <v>3855</v>
      </c>
      <c r="F8" s="29">
        <v>3855</v>
      </c>
      <c r="G8" s="26">
        <f t="shared" si="0"/>
        <v>1</v>
      </c>
    </row>
    <row r="9" spans="1:7" ht="18" customHeight="1" x14ac:dyDescent="0.25">
      <c r="A9" s="17"/>
      <c r="B9" s="23"/>
      <c r="C9" s="7">
        <v>4110</v>
      </c>
      <c r="D9" s="24" t="s">
        <v>10</v>
      </c>
      <c r="E9" s="29">
        <v>5209</v>
      </c>
      <c r="F9" s="29">
        <v>5209</v>
      </c>
      <c r="G9" s="26">
        <f t="shared" si="0"/>
        <v>1</v>
      </c>
    </row>
    <row r="10" spans="1:7" ht="22.5" customHeight="1" x14ac:dyDescent="0.25">
      <c r="A10" s="17"/>
      <c r="B10" s="23"/>
      <c r="C10" s="7">
        <v>4120</v>
      </c>
      <c r="D10" s="24" t="s">
        <v>66</v>
      </c>
      <c r="E10" s="29">
        <v>746</v>
      </c>
      <c r="F10" s="29">
        <v>746</v>
      </c>
      <c r="G10" s="26">
        <f t="shared" si="0"/>
        <v>1</v>
      </c>
    </row>
    <row r="11" spans="1:7" ht="18" customHeight="1" x14ac:dyDescent="0.25">
      <c r="A11" s="17"/>
      <c r="B11" s="23"/>
      <c r="C11" s="7">
        <v>4300</v>
      </c>
      <c r="D11" s="24" t="s">
        <v>5</v>
      </c>
      <c r="E11" s="29">
        <v>47041</v>
      </c>
      <c r="F11" s="29">
        <v>46995.37</v>
      </c>
      <c r="G11" s="26">
        <f t="shared" si="0"/>
        <v>0.99902999511064816</v>
      </c>
    </row>
    <row r="12" spans="1:7" ht="22.5" x14ac:dyDescent="0.25">
      <c r="A12" s="17"/>
      <c r="B12" s="23"/>
      <c r="C12" s="7">
        <v>4590</v>
      </c>
      <c r="D12" s="24" t="s">
        <v>11</v>
      </c>
      <c r="E12" s="29">
        <v>41998</v>
      </c>
      <c r="F12" s="29">
        <v>41918</v>
      </c>
      <c r="G12" s="26">
        <f t="shared" si="0"/>
        <v>0.99809514738797089</v>
      </c>
    </row>
    <row r="13" spans="1:7" ht="21" customHeight="1" x14ac:dyDescent="0.25">
      <c r="A13" s="12">
        <v>710</v>
      </c>
      <c r="B13" s="13"/>
      <c r="C13" s="13"/>
      <c r="D13" s="14" t="s">
        <v>12</v>
      </c>
      <c r="E13" s="15">
        <f>SUM(E14+E20)</f>
        <v>835564.04999999981</v>
      </c>
      <c r="F13" s="15">
        <f>SUM(F14+F20)</f>
        <v>835545.97999999975</v>
      </c>
      <c r="G13" s="16">
        <f t="shared" si="0"/>
        <v>0.99997837389006861</v>
      </c>
    </row>
    <row r="14" spans="1:7" ht="21.75" customHeight="1" x14ac:dyDescent="0.25">
      <c r="A14" s="17"/>
      <c r="B14" s="82" t="s">
        <v>13</v>
      </c>
      <c r="C14" s="83"/>
      <c r="D14" s="79" t="s">
        <v>14</v>
      </c>
      <c r="E14" s="80">
        <f>SUM(E15:E19)</f>
        <v>247295.05</v>
      </c>
      <c r="F14" s="80">
        <f>SUM(F15:F19)</f>
        <v>247295.05</v>
      </c>
      <c r="G14" s="81">
        <f t="shared" si="0"/>
        <v>1</v>
      </c>
    </row>
    <row r="15" spans="1:7" ht="18" customHeight="1" x14ac:dyDescent="0.25">
      <c r="A15" s="17"/>
      <c r="B15" s="17"/>
      <c r="C15" s="7">
        <v>4010</v>
      </c>
      <c r="D15" s="24" t="s">
        <v>8</v>
      </c>
      <c r="E15" s="29">
        <v>106286.76</v>
      </c>
      <c r="F15" s="29">
        <v>106286.76</v>
      </c>
      <c r="G15" s="26">
        <f t="shared" si="0"/>
        <v>1</v>
      </c>
    </row>
    <row r="16" spans="1:7" ht="18" customHeight="1" x14ac:dyDescent="0.25">
      <c r="A16" s="17"/>
      <c r="B16" s="17"/>
      <c r="C16" s="7">
        <v>4040</v>
      </c>
      <c r="D16" s="24" t="s">
        <v>9</v>
      </c>
      <c r="E16" s="29">
        <v>6000</v>
      </c>
      <c r="F16" s="29">
        <v>6000</v>
      </c>
      <c r="G16" s="26">
        <f t="shared" si="0"/>
        <v>1</v>
      </c>
    </row>
    <row r="17" spans="1:7" ht="18" customHeight="1" x14ac:dyDescent="0.25">
      <c r="A17" s="17"/>
      <c r="B17" s="17"/>
      <c r="C17" s="7">
        <v>4110</v>
      </c>
      <c r="D17" s="24" t="s">
        <v>10</v>
      </c>
      <c r="E17" s="29">
        <v>19215.919999999998</v>
      </c>
      <c r="F17" s="29">
        <v>19215.919999999998</v>
      </c>
      <c r="G17" s="26">
        <f t="shared" si="0"/>
        <v>1</v>
      </c>
    </row>
    <row r="18" spans="1:7" ht="22.5" customHeight="1" x14ac:dyDescent="0.25">
      <c r="A18" s="17"/>
      <c r="B18" s="17"/>
      <c r="C18" s="7">
        <v>4120</v>
      </c>
      <c r="D18" s="24" t="s">
        <v>66</v>
      </c>
      <c r="E18" s="29">
        <v>1732.37</v>
      </c>
      <c r="F18" s="29">
        <v>1732.37</v>
      </c>
      <c r="G18" s="26">
        <f t="shared" si="0"/>
        <v>1</v>
      </c>
    </row>
    <row r="19" spans="1:7" ht="18" customHeight="1" x14ac:dyDescent="0.25">
      <c r="A19" s="17"/>
      <c r="B19" s="17"/>
      <c r="C19" s="7">
        <v>4300</v>
      </c>
      <c r="D19" s="24" t="s">
        <v>5</v>
      </c>
      <c r="E19" s="29">
        <v>114060</v>
      </c>
      <c r="F19" s="29">
        <v>114060</v>
      </c>
      <c r="G19" s="26">
        <f t="shared" si="0"/>
        <v>1</v>
      </c>
    </row>
    <row r="20" spans="1:7" ht="21" customHeight="1" x14ac:dyDescent="0.25">
      <c r="A20" s="17"/>
      <c r="B20" s="18">
        <v>71015</v>
      </c>
      <c r="C20" s="19"/>
      <c r="D20" s="30" t="s">
        <v>15</v>
      </c>
      <c r="E20" s="21">
        <f>SUM(E21:E38)</f>
        <v>588268.99999999988</v>
      </c>
      <c r="F20" s="31">
        <f>SUM(F21:F38)</f>
        <v>588250.92999999982</v>
      </c>
      <c r="G20" s="22">
        <f t="shared" si="0"/>
        <v>0.99996928276009778</v>
      </c>
    </row>
    <row r="21" spans="1:7" ht="22.5" x14ac:dyDescent="0.25">
      <c r="A21" s="17"/>
      <c r="B21" s="32"/>
      <c r="C21" s="8">
        <v>3020</v>
      </c>
      <c r="D21" s="24" t="s">
        <v>16</v>
      </c>
      <c r="E21" s="33">
        <v>1680.49</v>
      </c>
      <c r="F21" s="29">
        <v>1680.49</v>
      </c>
      <c r="G21" s="26">
        <f t="shared" si="0"/>
        <v>1</v>
      </c>
    </row>
    <row r="22" spans="1:7" ht="18" customHeight="1" x14ac:dyDescent="0.25">
      <c r="A22" s="17"/>
      <c r="B22" s="32"/>
      <c r="C22" s="8">
        <v>4010</v>
      </c>
      <c r="D22" s="24" t="s">
        <v>8</v>
      </c>
      <c r="E22" s="33">
        <v>141293.79999999999</v>
      </c>
      <c r="F22" s="29">
        <v>141293.79999999999</v>
      </c>
      <c r="G22" s="26">
        <f>F22/E22</f>
        <v>1</v>
      </c>
    </row>
    <row r="23" spans="1:7" ht="22.5" x14ac:dyDescent="0.25">
      <c r="A23" s="17"/>
      <c r="B23" s="32"/>
      <c r="C23" s="8">
        <v>4020</v>
      </c>
      <c r="D23" s="24" t="s">
        <v>17</v>
      </c>
      <c r="E23" s="33">
        <v>236914.46</v>
      </c>
      <c r="F23" s="29">
        <v>236914.46</v>
      </c>
      <c r="G23" s="26">
        <f t="shared" si="0"/>
        <v>1</v>
      </c>
    </row>
    <row r="24" spans="1:7" ht="18" customHeight="1" x14ac:dyDescent="0.25">
      <c r="A24" s="17"/>
      <c r="B24" s="32"/>
      <c r="C24" s="8">
        <v>4040</v>
      </c>
      <c r="D24" s="24" t="s">
        <v>9</v>
      </c>
      <c r="E24" s="33">
        <v>20853.060000000001</v>
      </c>
      <c r="F24" s="29">
        <v>20853.060000000001</v>
      </c>
      <c r="G24" s="26">
        <f t="shared" si="0"/>
        <v>1</v>
      </c>
    </row>
    <row r="25" spans="1:7" ht="18" customHeight="1" x14ac:dyDescent="0.25">
      <c r="A25" s="17"/>
      <c r="B25" s="32"/>
      <c r="C25" s="8">
        <v>4110</v>
      </c>
      <c r="D25" s="24" t="s">
        <v>10</v>
      </c>
      <c r="E25" s="33">
        <v>65896.490000000005</v>
      </c>
      <c r="F25" s="29">
        <v>65896.289999999994</v>
      </c>
      <c r="G25" s="26">
        <f t="shared" si="0"/>
        <v>0.99999696493697898</v>
      </c>
    </row>
    <row r="26" spans="1:7" ht="22.5" customHeight="1" x14ac:dyDescent="0.25">
      <c r="A26" s="17"/>
      <c r="B26" s="32"/>
      <c r="C26" s="8">
        <v>4120</v>
      </c>
      <c r="D26" s="24" t="s">
        <v>66</v>
      </c>
      <c r="E26" s="33">
        <v>5060.8999999999996</v>
      </c>
      <c r="F26" s="29">
        <v>5060.8999999999996</v>
      </c>
      <c r="G26" s="26">
        <f t="shared" si="0"/>
        <v>1</v>
      </c>
    </row>
    <row r="27" spans="1:7" ht="18" customHeight="1" x14ac:dyDescent="0.25">
      <c r="A27" s="17"/>
      <c r="B27" s="32"/>
      <c r="C27" s="34">
        <v>4170</v>
      </c>
      <c r="D27" s="24" t="s">
        <v>18</v>
      </c>
      <c r="E27" s="35">
        <v>4500</v>
      </c>
      <c r="F27" s="29">
        <v>4500</v>
      </c>
      <c r="G27" s="26">
        <f t="shared" si="0"/>
        <v>1</v>
      </c>
    </row>
    <row r="28" spans="1:7" ht="18" customHeight="1" x14ac:dyDescent="0.25">
      <c r="A28" s="17"/>
      <c r="B28" s="32"/>
      <c r="C28" s="36">
        <v>4210</v>
      </c>
      <c r="D28" s="24" t="s">
        <v>19</v>
      </c>
      <c r="E28" s="35">
        <v>39554.300000000003</v>
      </c>
      <c r="F28" s="29">
        <v>39545.72</v>
      </c>
      <c r="G28" s="26">
        <f t="shared" si="0"/>
        <v>0.99978308300235363</v>
      </c>
    </row>
    <row r="29" spans="1:7" ht="18" customHeight="1" x14ac:dyDescent="0.25">
      <c r="A29" s="17"/>
      <c r="B29" s="32"/>
      <c r="C29" s="36">
        <v>4220</v>
      </c>
      <c r="D29" s="24" t="s">
        <v>20</v>
      </c>
      <c r="E29" s="35">
        <v>800</v>
      </c>
      <c r="F29" s="29">
        <v>794.29</v>
      </c>
      <c r="G29" s="26">
        <f t="shared" si="0"/>
        <v>0.99286249999999998</v>
      </c>
    </row>
    <row r="30" spans="1:7" ht="18" customHeight="1" x14ac:dyDescent="0.25">
      <c r="A30" s="17"/>
      <c r="B30" s="32"/>
      <c r="C30" s="36">
        <v>4270</v>
      </c>
      <c r="D30" s="37" t="s">
        <v>21</v>
      </c>
      <c r="E30" s="35">
        <v>648.1</v>
      </c>
      <c r="F30" s="29">
        <v>648.1</v>
      </c>
      <c r="G30" s="26">
        <f t="shared" si="0"/>
        <v>1</v>
      </c>
    </row>
    <row r="31" spans="1:7" ht="18" customHeight="1" x14ac:dyDescent="0.25">
      <c r="A31" s="17"/>
      <c r="B31" s="32"/>
      <c r="C31" s="36">
        <v>4280</v>
      </c>
      <c r="D31" s="37" t="s">
        <v>22</v>
      </c>
      <c r="E31" s="35">
        <v>216</v>
      </c>
      <c r="F31" s="29">
        <v>216</v>
      </c>
      <c r="G31" s="26">
        <f t="shared" si="0"/>
        <v>1</v>
      </c>
    </row>
    <row r="32" spans="1:7" ht="18" customHeight="1" x14ac:dyDescent="0.25">
      <c r="A32" s="17"/>
      <c r="B32" s="32"/>
      <c r="C32" s="36">
        <v>4300</v>
      </c>
      <c r="D32" s="37" t="s">
        <v>5</v>
      </c>
      <c r="E32" s="35">
        <v>33333</v>
      </c>
      <c r="F32" s="29">
        <v>33329.42</v>
      </c>
      <c r="G32" s="26">
        <f t="shared" si="0"/>
        <v>0.99989259892598925</v>
      </c>
    </row>
    <row r="33" spans="1:7" ht="22.5" x14ac:dyDescent="0.25">
      <c r="A33" s="17"/>
      <c r="B33" s="32"/>
      <c r="C33" s="7">
        <v>4360</v>
      </c>
      <c r="D33" s="24" t="s">
        <v>23</v>
      </c>
      <c r="E33" s="33">
        <v>650</v>
      </c>
      <c r="F33" s="29">
        <v>650</v>
      </c>
      <c r="G33" s="26">
        <f t="shared" si="0"/>
        <v>1</v>
      </c>
    </row>
    <row r="34" spans="1:7" ht="22.5" customHeight="1" x14ac:dyDescent="0.25">
      <c r="A34" s="17"/>
      <c r="B34" s="32"/>
      <c r="C34" s="8">
        <v>4400</v>
      </c>
      <c r="D34" s="24" t="s">
        <v>24</v>
      </c>
      <c r="E34" s="39">
        <v>22140</v>
      </c>
      <c r="F34" s="29">
        <v>22140</v>
      </c>
      <c r="G34" s="26">
        <f t="shared" si="0"/>
        <v>1</v>
      </c>
    </row>
    <row r="35" spans="1:7" ht="18" customHeight="1" x14ac:dyDescent="0.25">
      <c r="A35" s="17"/>
      <c r="B35" s="32"/>
      <c r="C35" s="7">
        <v>4430</v>
      </c>
      <c r="D35" s="24" t="s">
        <v>26</v>
      </c>
      <c r="E35" s="33">
        <v>3189</v>
      </c>
      <c r="F35" s="29">
        <v>3189</v>
      </c>
      <c r="G35" s="26">
        <f t="shared" si="0"/>
        <v>1</v>
      </c>
    </row>
    <row r="36" spans="1:7" ht="23.25" customHeight="1" x14ac:dyDescent="0.25">
      <c r="A36" s="40"/>
      <c r="B36" s="38"/>
      <c r="C36" s="8">
        <v>4440</v>
      </c>
      <c r="D36" s="24" t="s">
        <v>27</v>
      </c>
      <c r="E36" s="33">
        <v>8038</v>
      </c>
      <c r="F36" s="29">
        <v>8038</v>
      </c>
      <c r="G36" s="26">
        <f t="shared" si="0"/>
        <v>1</v>
      </c>
    </row>
    <row r="37" spans="1:7" ht="22.5" x14ac:dyDescent="0.25">
      <c r="A37" s="36"/>
      <c r="B37" s="34"/>
      <c r="C37" s="8">
        <v>4520</v>
      </c>
      <c r="D37" s="24" t="s">
        <v>80</v>
      </c>
      <c r="E37" s="33">
        <v>28.2</v>
      </c>
      <c r="F37" s="29">
        <v>28.2</v>
      </c>
      <c r="G37" s="26">
        <f t="shared" si="0"/>
        <v>1</v>
      </c>
    </row>
    <row r="38" spans="1:7" ht="22.5" x14ac:dyDescent="0.25">
      <c r="A38" s="40"/>
      <c r="B38" s="38"/>
      <c r="C38" s="8">
        <v>4700</v>
      </c>
      <c r="D38" s="24" t="s">
        <v>78</v>
      </c>
      <c r="E38" s="33">
        <v>3473.2</v>
      </c>
      <c r="F38" s="29">
        <v>3473.2</v>
      </c>
      <c r="G38" s="26">
        <f t="shared" si="0"/>
        <v>1</v>
      </c>
    </row>
    <row r="39" spans="1:7" ht="21" customHeight="1" x14ac:dyDescent="0.25">
      <c r="A39" s="12">
        <v>750</v>
      </c>
      <c r="B39" s="13"/>
      <c r="C39" s="9"/>
      <c r="D39" s="14" t="s">
        <v>29</v>
      </c>
      <c r="E39" s="15">
        <f>SUM(E40+E45)</f>
        <v>64990.31</v>
      </c>
      <c r="F39" s="15">
        <f>SUM(F40+F45)</f>
        <v>64990.27</v>
      </c>
      <c r="G39" s="16">
        <f t="shared" si="0"/>
        <v>0.99999938452363124</v>
      </c>
    </row>
    <row r="40" spans="1:7" ht="21" customHeight="1" x14ac:dyDescent="0.25">
      <c r="A40" s="17"/>
      <c r="B40" s="18">
        <v>75011</v>
      </c>
      <c r="C40" s="19"/>
      <c r="D40" s="20" t="s">
        <v>30</v>
      </c>
      <c r="E40" s="21">
        <f>SUM(E41:E44)</f>
        <v>44775.31</v>
      </c>
      <c r="F40" s="21">
        <f>SUM(F41:F44)</f>
        <v>44775.31</v>
      </c>
      <c r="G40" s="22">
        <f t="shared" si="0"/>
        <v>1</v>
      </c>
    </row>
    <row r="41" spans="1:7" ht="18" customHeight="1" x14ac:dyDescent="0.25">
      <c r="A41" s="17"/>
      <c r="B41" s="17"/>
      <c r="C41" s="71">
        <v>4010</v>
      </c>
      <c r="D41" s="24" t="s">
        <v>31</v>
      </c>
      <c r="E41" s="29">
        <v>35582.81</v>
      </c>
      <c r="F41" s="29">
        <v>35582.81</v>
      </c>
      <c r="G41" s="26">
        <f t="shared" si="0"/>
        <v>1</v>
      </c>
    </row>
    <row r="42" spans="1:7" ht="18" customHeight="1" x14ac:dyDescent="0.25">
      <c r="A42" s="17"/>
      <c r="B42" s="17"/>
      <c r="C42" s="71">
        <v>4040</v>
      </c>
      <c r="D42" s="24" t="s">
        <v>9</v>
      </c>
      <c r="E42" s="29">
        <v>2302</v>
      </c>
      <c r="F42" s="29">
        <v>2302</v>
      </c>
      <c r="G42" s="26">
        <f t="shared" si="0"/>
        <v>1</v>
      </c>
    </row>
    <row r="43" spans="1:7" ht="18" customHeight="1" x14ac:dyDescent="0.25">
      <c r="A43" s="17"/>
      <c r="B43" s="17"/>
      <c r="C43" s="71">
        <v>4110</v>
      </c>
      <c r="D43" s="24" t="s">
        <v>10</v>
      </c>
      <c r="E43" s="29">
        <v>6119.31</v>
      </c>
      <c r="F43" s="29">
        <v>6119.31</v>
      </c>
      <c r="G43" s="26">
        <f t="shared" si="0"/>
        <v>1</v>
      </c>
    </row>
    <row r="44" spans="1:7" ht="18" customHeight="1" x14ac:dyDescent="0.25">
      <c r="A44" s="17"/>
      <c r="B44" s="40"/>
      <c r="C44" s="71">
        <v>4120</v>
      </c>
      <c r="D44" s="24" t="s">
        <v>32</v>
      </c>
      <c r="E44" s="29">
        <v>771.19</v>
      </c>
      <c r="F44" s="29">
        <v>771.19</v>
      </c>
      <c r="G44" s="26">
        <f t="shared" si="0"/>
        <v>1</v>
      </c>
    </row>
    <row r="45" spans="1:7" ht="21" customHeight="1" x14ac:dyDescent="0.25">
      <c r="A45" s="17"/>
      <c r="B45" s="18">
        <v>75045</v>
      </c>
      <c r="C45" s="19"/>
      <c r="D45" s="20" t="s">
        <v>33</v>
      </c>
      <c r="E45" s="21">
        <f>SUM(E46:E51)</f>
        <v>20215</v>
      </c>
      <c r="F45" s="21">
        <f>SUM(F46:F51)</f>
        <v>20214.96</v>
      </c>
      <c r="G45" s="22">
        <f t="shared" si="0"/>
        <v>0.99999802127133308</v>
      </c>
    </row>
    <row r="46" spans="1:7" ht="18" customHeight="1" x14ac:dyDescent="0.25">
      <c r="A46" s="17"/>
      <c r="B46" s="32"/>
      <c r="C46" s="8">
        <v>4110</v>
      </c>
      <c r="D46" s="24" t="s">
        <v>10</v>
      </c>
      <c r="E46" s="33">
        <v>811.6</v>
      </c>
      <c r="F46" s="29">
        <v>811.56</v>
      </c>
      <c r="G46" s="26">
        <f t="shared" ref="G46:G50" si="1">F46/E46</f>
        <v>0.99995071463775254</v>
      </c>
    </row>
    <row r="47" spans="1:7" ht="22.5" customHeight="1" x14ac:dyDescent="0.25">
      <c r="A47" s="17"/>
      <c r="B47" s="32"/>
      <c r="C47" s="8">
        <v>4120</v>
      </c>
      <c r="D47" s="24" t="s">
        <v>66</v>
      </c>
      <c r="E47" s="33">
        <v>58.14</v>
      </c>
      <c r="F47" s="29">
        <v>58.14</v>
      </c>
      <c r="G47" s="26">
        <f t="shared" si="1"/>
        <v>1</v>
      </c>
    </row>
    <row r="48" spans="1:7" ht="18" customHeight="1" x14ac:dyDescent="0.25">
      <c r="A48" s="17"/>
      <c r="B48" s="32"/>
      <c r="C48" s="34">
        <v>4170</v>
      </c>
      <c r="D48" s="24" t="s">
        <v>18</v>
      </c>
      <c r="E48" s="35">
        <v>11865</v>
      </c>
      <c r="F48" s="29">
        <v>11865</v>
      </c>
      <c r="G48" s="26">
        <f t="shared" si="1"/>
        <v>1</v>
      </c>
    </row>
    <row r="49" spans="1:7" ht="18" customHeight="1" x14ac:dyDescent="0.25">
      <c r="A49" s="17"/>
      <c r="B49" s="32"/>
      <c r="C49" s="36">
        <v>4210</v>
      </c>
      <c r="D49" s="24" t="s">
        <v>19</v>
      </c>
      <c r="E49" s="35">
        <v>1880.26</v>
      </c>
      <c r="F49" s="29">
        <v>1880.26</v>
      </c>
      <c r="G49" s="26">
        <f t="shared" si="1"/>
        <v>1</v>
      </c>
    </row>
    <row r="50" spans="1:7" ht="18" customHeight="1" x14ac:dyDescent="0.25">
      <c r="A50" s="17"/>
      <c r="B50" s="32"/>
      <c r="C50" s="36">
        <v>4300</v>
      </c>
      <c r="D50" s="37" t="s">
        <v>5</v>
      </c>
      <c r="E50" s="35">
        <v>400</v>
      </c>
      <c r="F50" s="29">
        <v>400</v>
      </c>
      <c r="G50" s="26">
        <f t="shared" si="1"/>
        <v>1</v>
      </c>
    </row>
    <row r="51" spans="1:7" ht="22.5" x14ac:dyDescent="0.25">
      <c r="A51" s="40"/>
      <c r="B51" s="38"/>
      <c r="C51" s="8">
        <v>4400</v>
      </c>
      <c r="D51" s="24" t="s">
        <v>24</v>
      </c>
      <c r="E51" s="33">
        <v>5200</v>
      </c>
      <c r="F51" s="41">
        <v>5200</v>
      </c>
      <c r="G51" s="26">
        <f t="shared" si="0"/>
        <v>1</v>
      </c>
    </row>
    <row r="52" spans="1:7" ht="27" customHeight="1" x14ac:dyDescent="0.25">
      <c r="A52" s="12">
        <v>754</v>
      </c>
      <c r="B52" s="43"/>
      <c r="C52" s="44"/>
      <c r="D52" s="45" t="s">
        <v>34</v>
      </c>
      <c r="E52" s="15">
        <f>SUM(E53)</f>
        <v>6067717</v>
      </c>
      <c r="F52" s="15">
        <f>SUM(F53)</f>
        <v>6066525.2200000016</v>
      </c>
      <c r="G52" s="16">
        <f t="shared" si="0"/>
        <v>0.99980358675264547</v>
      </c>
    </row>
    <row r="53" spans="1:7" ht="24" customHeight="1" x14ac:dyDescent="0.25">
      <c r="A53" s="23"/>
      <c r="B53" s="46">
        <v>75411</v>
      </c>
      <c r="C53" s="19"/>
      <c r="D53" s="47" t="s">
        <v>35</v>
      </c>
      <c r="E53" s="21">
        <f>SUM(E54:E74)</f>
        <v>6067717</v>
      </c>
      <c r="F53" s="21">
        <f>SUM(F54:F74)</f>
        <v>6066525.2200000016</v>
      </c>
      <c r="G53" s="22">
        <f t="shared" si="0"/>
        <v>0.99980358675264547</v>
      </c>
    </row>
    <row r="54" spans="1:7" ht="22.5" x14ac:dyDescent="0.25">
      <c r="A54" s="23"/>
      <c r="B54" s="48"/>
      <c r="C54" s="71">
        <v>3020</v>
      </c>
      <c r="D54" s="24" t="s">
        <v>16</v>
      </c>
      <c r="E54" s="33">
        <v>72</v>
      </c>
      <c r="F54" s="29">
        <v>72</v>
      </c>
      <c r="G54" s="26">
        <f t="shared" si="0"/>
        <v>1</v>
      </c>
    </row>
    <row r="55" spans="1:7" ht="22.5" x14ac:dyDescent="0.25">
      <c r="A55" s="23"/>
      <c r="B55" s="48"/>
      <c r="C55" s="71">
        <v>3070</v>
      </c>
      <c r="D55" s="24" t="s">
        <v>36</v>
      </c>
      <c r="E55" s="33">
        <v>197575</v>
      </c>
      <c r="F55" s="29">
        <v>197574.22</v>
      </c>
      <c r="G55" s="26">
        <f t="shared" si="0"/>
        <v>0.99999605213210174</v>
      </c>
    </row>
    <row r="56" spans="1:7" ht="22.5" x14ac:dyDescent="0.25">
      <c r="A56" s="23"/>
      <c r="B56" s="48"/>
      <c r="C56" s="71">
        <v>4020</v>
      </c>
      <c r="D56" s="49" t="s">
        <v>37</v>
      </c>
      <c r="E56" s="33">
        <v>57429</v>
      </c>
      <c r="F56" s="29">
        <v>57429</v>
      </c>
      <c r="G56" s="26">
        <f t="shared" si="0"/>
        <v>1</v>
      </c>
    </row>
    <row r="57" spans="1:7" ht="18" customHeight="1" x14ac:dyDescent="0.25">
      <c r="A57" s="17"/>
      <c r="B57" s="32"/>
      <c r="C57" s="71">
        <v>4040</v>
      </c>
      <c r="D57" s="49" t="s">
        <v>38</v>
      </c>
      <c r="E57" s="33">
        <v>4065</v>
      </c>
      <c r="F57" s="29">
        <v>4065</v>
      </c>
      <c r="G57" s="26">
        <f t="shared" si="0"/>
        <v>1</v>
      </c>
    </row>
    <row r="58" spans="1:7" ht="22.5" x14ac:dyDescent="0.25">
      <c r="A58" s="17"/>
      <c r="B58" s="32"/>
      <c r="C58" s="71">
        <v>4050</v>
      </c>
      <c r="D58" s="24" t="s">
        <v>39</v>
      </c>
      <c r="E58" s="33">
        <v>3891334</v>
      </c>
      <c r="F58" s="29">
        <v>3891333.89</v>
      </c>
      <c r="G58" s="26">
        <f t="shared" si="0"/>
        <v>0.99999997173205901</v>
      </c>
    </row>
    <row r="59" spans="1:7" ht="22.5" customHeight="1" x14ac:dyDescent="0.25">
      <c r="A59" s="17"/>
      <c r="B59" s="32"/>
      <c r="C59" s="71">
        <v>4060</v>
      </c>
      <c r="D59" s="24" t="s">
        <v>40</v>
      </c>
      <c r="E59" s="33">
        <v>234684</v>
      </c>
      <c r="F59" s="29">
        <v>234684</v>
      </c>
      <c r="G59" s="26">
        <f t="shared" si="0"/>
        <v>1</v>
      </c>
    </row>
    <row r="60" spans="1:7" ht="33.75" x14ac:dyDescent="0.25">
      <c r="A60" s="17"/>
      <c r="B60" s="32"/>
      <c r="C60" s="71">
        <v>4070</v>
      </c>
      <c r="D60" s="24" t="s">
        <v>41</v>
      </c>
      <c r="E60" s="33">
        <v>281005</v>
      </c>
      <c r="F60" s="29">
        <v>281004.79999999999</v>
      </c>
      <c r="G60" s="26">
        <f t="shared" si="0"/>
        <v>0.99999928826889195</v>
      </c>
    </row>
    <row r="61" spans="1:7" ht="17.25" customHeight="1" x14ac:dyDescent="0.25">
      <c r="A61" s="17"/>
      <c r="B61" s="17"/>
      <c r="C61" s="71">
        <v>4110</v>
      </c>
      <c r="D61" s="50" t="s">
        <v>10</v>
      </c>
      <c r="E61" s="33">
        <v>13782</v>
      </c>
      <c r="F61" s="29">
        <v>13571.24</v>
      </c>
      <c r="G61" s="26">
        <f t="shared" si="0"/>
        <v>0.98470758960963578</v>
      </c>
    </row>
    <row r="62" spans="1:7" ht="17.25" customHeight="1" x14ac:dyDescent="0.25">
      <c r="A62" s="17"/>
      <c r="B62" s="32"/>
      <c r="C62" s="71">
        <v>4170</v>
      </c>
      <c r="D62" s="24" t="s">
        <v>18</v>
      </c>
      <c r="E62" s="33">
        <v>14197</v>
      </c>
      <c r="F62" s="29">
        <v>14196.48</v>
      </c>
      <c r="G62" s="26">
        <f t="shared" ref="G62:G82" si="2">F62/E62</f>
        <v>0.9999633725434951</v>
      </c>
    </row>
    <row r="63" spans="1:7" ht="22.5" x14ac:dyDescent="0.25">
      <c r="A63" s="17"/>
      <c r="B63" s="32"/>
      <c r="C63" s="71">
        <v>4180</v>
      </c>
      <c r="D63" s="24" t="s">
        <v>42</v>
      </c>
      <c r="E63" s="33">
        <v>788925</v>
      </c>
      <c r="F63" s="29">
        <v>788924.25</v>
      </c>
      <c r="G63" s="26">
        <f t="shared" si="2"/>
        <v>0.99999904933929085</v>
      </c>
    </row>
    <row r="64" spans="1:7" ht="18" customHeight="1" x14ac:dyDescent="0.25">
      <c r="A64" s="17"/>
      <c r="B64" s="32"/>
      <c r="C64" s="71">
        <v>4210</v>
      </c>
      <c r="D64" s="50" t="s">
        <v>19</v>
      </c>
      <c r="E64" s="33">
        <v>168045</v>
      </c>
      <c r="F64" s="29">
        <v>168044.45</v>
      </c>
      <c r="G64" s="26">
        <f t="shared" si="2"/>
        <v>0.9999967270671547</v>
      </c>
    </row>
    <row r="65" spans="1:7" ht="18" customHeight="1" x14ac:dyDescent="0.25">
      <c r="A65" s="17"/>
      <c r="B65" s="32"/>
      <c r="C65" s="71">
        <v>4260</v>
      </c>
      <c r="D65" s="50" t="s">
        <v>43</v>
      </c>
      <c r="E65" s="33">
        <v>116462</v>
      </c>
      <c r="F65" s="29">
        <v>116027.69</v>
      </c>
      <c r="G65" s="26">
        <f t="shared" si="2"/>
        <v>0.99627080077621888</v>
      </c>
    </row>
    <row r="66" spans="1:7" ht="18" customHeight="1" x14ac:dyDescent="0.25">
      <c r="A66" s="17"/>
      <c r="B66" s="32"/>
      <c r="C66" s="71">
        <v>4270</v>
      </c>
      <c r="D66" s="50" t="s">
        <v>21</v>
      </c>
      <c r="E66" s="33">
        <v>3500</v>
      </c>
      <c r="F66" s="29">
        <v>3500</v>
      </c>
      <c r="G66" s="26">
        <f t="shared" si="2"/>
        <v>1</v>
      </c>
    </row>
    <row r="67" spans="1:7" ht="18" customHeight="1" x14ac:dyDescent="0.25">
      <c r="A67" s="17"/>
      <c r="B67" s="32"/>
      <c r="C67" s="71">
        <v>4280</v>
      </c>
      <c r="D67" s="50" t="s">
        <v>22</v>
      </c>
      <c r="E67" s="33">
        <v>9284</v>
      </c>
      <c r="F67" s="29">
        <v>9284</v>
      </c>
      <c r="G67" s="26">
        <f t="shared" si="2"/>
        <v>1</v>
      </c>
    </row>
    <row r="68" spans="1:7" ht="18" customHeight="1" x14ac:dyDescent="0.25">
      <c r="A68" s="17"/>
      <c r="B68" s="32"/>
      <c r="C68" s="71">
        <v>4300</v>
      </c>
      <c r="D68" s="50" t="s">
        <v>5</v>
      </c>
      <c r="E68" s="33">
        <v>49788</v>
      </c>
      <c r="F68" s="29">
        <v>49691.41</v>
      </c>
      <c r="G68" s="26">
        <f t="shared" si="2"/>
        <v>0.99805997429099391</v>
      </c>
    </row>
    <row r="69" spans="1:7" ht="22.5" x14ac:dyDescent="0.25">
      <c r="A69" s="17"/>
      <c r="B69" s="32"/>
      <c r="C69" s="71">
        <v>4360</v>
      </c>
      <c r="D69" s="24" t="s">
        <v>23</v>
      </c>
      <c r="E69" s="33">
        <v>5614</v>
      </c>
      <c r="F69" s="29">
        <v>5613.73</v>
      </c>
      <c r="G69" s="26">
        <f>F69/E69</f>
        <v>0.99995190594941208</v>
      </c>
    </row>
    <row r="70" spans="1:7" ht="18" customHeight="1" x14ac:dyDescent="0.25">
      <c r="A70" s="40"/>
      <c r="B70" s="38"/>
      <c r="C70" s="71">
        <v>4410</v>
      </c>
      <c r="D70" s="50" t="s">
        <v>25</v>
      </c>
      <c r="E70" s="33">
        <v>8703</v>
      </c>
      <c r="F70" s="29">
        <v>8702.74</v>
      </c>
      <c r="G70" s="26">
        <f t="shared" si="2"/>
        <v>0.99997012524416862</v>
      </c>
    </row>
    <row r="71" spans="1:7" ht="20.25" customHeight="1" x14ac:dyDescent="0.25">
      <c r="A71" s="36"/>
      <c r="B71" s="34"/>
      <c r="C71" s="71">
        <v>4430</v>
      </c>
      <c r="D71" s="50" t="s">
        <v>26</v>
      </c>
      <c r="E71" s="33">
        <v>4967</v>
      </c>
      <c r="F71" s="29">
        <v>4966.0600000000004</v>
      </c>
      <c r="G71" s="26">
        <f t="shared" si="2"/>
        <v>0.99981075095631178</v>
      </c>
    </row>
    <row r="72" spans="1:7" ht="22.5" x14ac:dyDescent="0.25">
      <c r="A72" s="17"/>
      <c r="B72" s="32"/>
      <c r="C72" s="76">
        <v>4440</v>
      </c>
      <c r="D72" s="24" t="s">
        <v>27</v>
      </c>
      <c r="E72" s="33">
        <v>1663</v>
      </c>
      <c r="F72" s="29">
        <v>1662.97</v>
      </c>
      <c r="G72" s="26">
        <f t="shared" si="2"/>
        <v>0.99998196031268793</v>
      </c>
    </row>
    <row r="73" spans="1:7" ht="18" customHeight="1" x14ac:dyDescent="0.25">
      <c r="A73" s="17"/>
      <c r="B73" s="32"/>
      <c r="C73" s="71">
        <v>4480</v>
      </c>
      <c r="D73" s="24" t="s">
        <v>67</v>
      </c>
      <c r="E73" s="33">
        <v>16623</v>
      </c>
      <c r="F73" s="29">
        <v>16377.31</v>
      </c>
      <c r="G73" s="26">
        <f t="shared" si="2"/>
        <v>0.98521987607531725</v>
      </c>
    </row>
    <row r="74" spans="1:7" ht="22.5" customHeight="1" x14ac:dyDescent="0.25">
      <c r="A74" s="17"/>
      <c r="B74" s="32"/>
      <c r="C74" s="72">
        <v>6060</v>
      </c>
      <c r="D74" s="37" t="s">
        <v>81</v>
      </c>
      <c r="E74" s="33">
        <v>200000</v>
      </c>
      <c r="F74" s="29">
        <v>199799.98</v>
      </c>
      <c r="G74" s="26">
        <f t="shared" si="2"/>
        <v>0.99899990000000005</v>
      </c>
    </row>
    <row r="75" spans="1:7" ht="21" customHeight="1" x14ac:dyDescent="0.25">
      <c r="A75" s="52">
        <v>755</v>
      </c>
      <c r="B75" s="86"/>
      <c r="C75" s="28"/>
      <c r="D75" s="53" t="s">
        <v>44</v>
      </c>
      <c r="E75" s="54">
        <f>SUM(E76)</f>
        <v>198000</v>
      </c>
      <c r="F75" s="54">
        <f>SUM(F76)</f>
        <v>198000</v>
      </c>
      <c r="G75" s="42">
        <f t="shared" si="2"/>
        <v>1</v>
      </c>
    </row>
    <row r="76" spans="1:7" ht="21" customHeight="1" x14ac:dyDescent="0.25">
      <c r="A76" s="17"/>
      <c r="B76" s="27" t="s">
        <v>45</v>
      </c>
      <c r="C76" s="28"/>
      <c r="D76" s="20" t="s">
        <v>46</v>
      </c>
      <c r="E76" s="21">
        <f>SUM(E77:E82)</f>
        <v>198000</v>
      </c>
      <c r="F76" s="21">
        <f>SUM(F77:F82)</f>
        <v>198000</v>
      </c>
      <c r="G76" s="22">
        <f t="shared" si="2"/>
        <v>1</v>
      </c>
    </row>
    <row r="77" spans="1:7" ht="67.5" x14ac:dyDescent="0.25">
      <c r="A77" s="17"/>
      <c r="B77" s="55"/>
      <c r="C77" s="74" t="s">
        <v>72</v>
      </c>
      <c r="D77" s="24" t="s">
        <v>74</v>
      </c>
      <c r="E77" s="25">
        <v>126060</v>
      </c>
      <c r="F77" s="25">
        <v>126060</v>
      </c>
      <c r="G77" s="26">
        <f t="shared" si="2"/>
        <v>1</v>
      </c>
    </row>
    <row r="78" spans="1:7" ht="18" customHeight="1" x14ac:dyDescent="0.25">
      <c r="A78" s="17"/>
      <c r="B78" s="56"/>
      <c r="C78" s="74" t="s">
        <v>47</v>
      </c>
      <c r="D78" s="50" t="s">
        <v>19</v>
      </c>
      <c r="E78" s="25">
        <v>1803.08</v>
      </c>
      <c r="F78" s="25">
        <v>1803.08</v>
      </c>
      <c r="G78" s="26">
        <f t="shared" si="2"/>
        <v>1</v>
      </c>
    </row>
    <row r="79" spans="1:7" ht="18" customHeight="1" x14ac:dyDescent="0.25">
      <c r="A79" s="17"/>
      <c r="B79" s="56"/>
      <c r="C79" s="74" t="s">
        <v>48</v>
      </c>
      <c r="D79" s="50" t="s">
        <v>20</v>
      </c>
      <c r="E79" s="25">
        <v>127.92</v>
      </c>
      <c r="F79" s="25">
        <v>127.92</v>
      </c>
      <c r="G79" s="26">
        <f t="shared" si="2"/>
        <v>1</v>
      </c>
    </row>
    <row r="80" spans="1:7" ht="18" customHeight="1" x14ac:dyDescent="0.25">
      <c r="A80" s="17"/>
      <c r="B80" s="56"/>
      <c r="C80" s="74" t="s">
        <v>49</v>
      </c>
      <c r="D80" s="24" t="s">
        <v>5</v>
      </c>
      <c r="E80" s="25">
        <v>61240</v>
      </c>
      <c r="F80" s="25">
        <v>61240</v>
      </c>
      <c r="G80" s="26">
        <f t="shared" si="2"/>
        <v>1</v>
      </c>
    </row>
    <row r="81" spans="1:7" ht="22.5" x14ac:dyDescent="0.25">
      <c r="A81" s="17"/>
      <c r="B81" s="56"/>
      <c r="C81" s="74" t="s">
        <v>68</v>
      </c>
      <c r="D81" s="24" t="s">
        <v>23</v>
      </c>
      <c r="E81" s="25">
        <v>369</v>
      </c>
      <c r="F81" s="25">
        <v>369</v>
      </c>
      <c r="G81" s="26">
        <f t="shared" si="2"/>
        <v>1</v>
      </c>
    </row>
    <row r="82" spans="1:7" ht="22.5" x14ac:dyDescent="0.25">
      <c r="A82" s="40"/>
      <c r="B82" s="57"/>
      <c r="C82" s="74" t="s">
        <v>73</v>
      </c>
      <c r="D82" s="24" t="s">
        <v>24</v>
      </c>
      <c r="E82" s="25">
        <v>8400</v>
      </c>
      <c r="F82" s="25">
        <v>8400</v>
      </c>
      <c r="G82" s="26">
        <f t="shared" si="2"/>
        <v>1</v>
      </c>
    </row>
    <row r="83" spans="1:7" ht="21" customHeight="1" x14ac:dyDescent="0.25">
      <c r="A83" s="52">
        <v>801</v>
      </c>
      <c r="B83" s="58"/>
      <c r="C83" s="28"/>
      <c r="D83" s="53" t="s">
        <v>50</v>
      </c>
      <c r="E83" s="59">
        <f>SUM(E84)</f>
        <v>26337.46</v>
      </c>
      <c r="F83" s="59">
        <f>SUM(F84)</f>
        <v>26337.45</v>
      </c>
      <c r="G83" s="60">
        <f>F83/E83</f>
        <v>0.99999962031266498</v>
      </c>
    </row>
    <row r="84" spans="1:7" ht="42" x14ac:dyDescent="0.25">
      <c r="A84" s="17"/>
      <c r="B84" s="27" t="s">
        <v>51</v>
      </c>
      <c r="C84" s="28"/>
      <c r="D84" s="20" t="s">
        <v>69</v>
      </c>
      <c r="E84" s="61">
        <f>SUM(E85:E86)</f>
        <v>26337.46</v>
      </c>
      <c r="F84" s="61">
        <f>SUM(F85:F86)</f>
        <v>26337.45</v>
      </c>
      <c r="G84" s="62">
        <f>F84/E84</f>
        <v>0.99999962031266498</v>
      </c>
    </row>
    <row r="85" spans="1:7" ht="18" customHeight="1" x14ac:dyDescent="0.25">
      <c r="A85" s="17"/>
      <c r="B85" s="55"/>
      <c r="C85" s="74" t="s">
        <v>47</v>
      </c>
      <c r="D85" s="24" t="s">
        <v>19</v>
      </c>
      <c r="E85" s="63">
        <v>260.73</v>
      </c>
      <c r="F85" s="64">
        <v>260.72000000000003</v>
      </c>
      <c r="G85" s="65">
        <f>F85/E85</f>
        <v>0.9999616461473555</v>
      </c>
    </row>
    <row r="86" spans="1:7" ht="18" customHeight="1" x14ac:dyDescent="0.25">
      <c r="A86" s="40"/>
      <c r="B86" s="57"/>
      <c r="C86" s="74" t="s">
        <v>52</v>
      </c>
      <c r="D86" s="24" t="s">
        <v>70</v>
      </c>
      <c r="E86" s="63">
        <v>26076.73</v>
      </c>
      <c r="F86" s="64">
        <v>26076.73</v>
      </c>
      <c r="G86" s="65">
        <f>F86/E86</f>
        <v>1</v>
      </c>
    </row>
    <row r="87" spans="1:7" ht="21" customHeight="1" x14ac:dyDescent="0.25">
      <c r="A87" s="12">
        <v>851</v>
      </c>
      <c r="B87" s="43"/>
      <c r="C87" s="75"/>
      <c r="D87" s="66" t="s">
        <v>53</v>
      </c>
      <c r="E87" s="15">
        <f>SUM(E88)</f>
        <v>1134912.3999999999</v>
      </c>
      <c r="F87" s="15">
        <f>SUM(F88)</f>
        <v>1108997.6000000001</v>
      </c>
      <c r="G87" s="26">
        <f t="shared" ref="G87:G111" si="3">F87/E87</f>
        <v>0.97716581473600972</v>
      </c>
    </row>
    <row r="88" spans="1:7" ht="42" x14ac:dyDescent="0.25">
      <c r="A88" s="17"/>
      <c r="B88" s="18">
        <v>85156</v>
      </c>
      <c r="C88" s="73"/>
      <c r="D88" s="20" t="s">
        <v>54</v>
      </c>
      <c r="E88" s="21">
        <f>SUM(E89:E89)</f>
        <v>1134912.3999999999</v>
      </c>
      <c r="F88" s="21">
        <f>SUM(F89:F89)</f>
        <v>1108997.6000000001</v>
      </c>
      <c r="G88" s="42">
        <f t="shared" si="3"/>
        <v>0.97716581473600972</v>
      </c>
    </row>
    <row r="89" spans="1:7" ht="18" customHeight="1" x14ac:dyDescent="0.25">
      <c r="A89" s="40"/>
      <c r="B89" s="40"/>
      <c r="C89" s="71">
        <v>4130</v>
      </c>
      <c r="D89" s="24" t="s">
        <v>55</v>
      </c>
      <c r="E89" s="29">
        <v>1134912.3999999999</v>
      </c>
      <c r="F89" s="29">
        <v>1108997.6000000001</v>
      </c>
      <c r="G89" s="26">
        <f t="shared" si="3"/>
        <v>0.97716581473600972</v>
      </c>
    </row>
    <row r="90" spans="1:7" ht="21" customHeight="1" x14ac:dyDescent="0.25">
      <c r="A90" s="52">
        <v>852</v>
      </c>
      <c r="B90" s="52"/>
      <c r="C90" s="9"/>
      <c r="D90" s="53" t="s">
        <v>56</v>
      </c>
      <c r="E90" s="54">
        <f>E91</f>
        <v>1019919.2</v>
      </c>
      <c r="F90" s="54">
        <f>F91</f>
        <v>1019919.2</v>
      </c>
      <c r="G90" s="42">
        <f t="shared" si="3"/>
        <v>1</v>
      </c>
    </row>
    <row r="91" spans="1:7" ht="21" customHeight="1" x14ac:dyDescent="0.25">
      <c r="A91" s="67"/>
      <c r="B91" s="27" t="s">
        <v>57</v>
      </c>
      <c r="C91" s="19"/>
      <c r="D91" s="20" t="s">
        <v>58</v>
      </c>
      <c r="E91" s="31">
        <f>SUM(E92)</f>
        <v>1019919.2</v>
      </c>
      <c r="F91" s="31">
        <f>SUM(F92)</f>
        <v>1019919.2</v>
      </c>
      <c r="G91" s="68">
        <f t="shared" si="3"/>
        <v>1</v>
      </c>
    </row>
    <row r="92" spans="1:7" ht="34.5" customHeight="1" x14ac:dyDescent="0.25">
      <c r="A92" s="51"/>
      <c r="B92" s="84"/>
      <c r="C92" s="7">
        <v>2580</v>
      </c>
      <c r="D92" s="24" t="s">
        <v>59</v>
      </c>
      <c r="E92" s="33">
        <v>1019919.2</v>
      </c>
      <c r="F92" s="29">
        <v>1019919.2</v>
      </c>
      <c r="G92" s="69">
        <f t="shared" si="3"/>
        <v>1</v>
      </c>
    </row>
    <row r="93" spans="1:7" ht="24" customHeight="1" x14ac:dyDescent="0.25">
      <c r="A93" s="12">
        <v>853</v>
      </c>
      <c r="B93" s="13"/>
      <c r="C93" s="9"/>
      <c r="D93" s="14" t="s">
        <v>60</v>
      </c>
      <c r="E93" s="15">
        <f>SUM(E94+E106)</f>
        <v>366007</v>
      </c>
      <c r="F93" s="15">
        <f>SUM(F94+F106)</f>
        <v>358057.57</v>
      </c>
      <c r="G93" s="16">
        <f t="shared" si="3"/>
        <v>0.97828066129882763</v>
      </c>
    </row>
    <row r="94" spans="1:7" ht="24" customHeight="1" x14ac:dyDescent="0.25">
      <c r="A94" s="17"/>
      <c r="B94" s="18">
        <v>85321</v>
      </c>
      <c r="C94" s="19"/>
      <c r="D94" s="20" t="s">
        <v>61</v>
      </c>
      <c r="E94" s="21">
        <f>SUM(E95:E105)</f>
        <v>330367</v>
      </c>
      <c r="F94" s="21">
        <f>SUM(F95:F105)</f>
        <v>322417.57</v>
      </c>
      <c r="G94" s="22">
        <f t="shared" si="3"/>
        <v>0.97593757851117091</v>
      </c>
    </row>
    <row r="95" spans="1:7" ht="18" customHeight="1" x14ac:dyDescent="0.25">
      <c r="A95" s="17"/>
      <c r="B95" s="17"/>
      <c r="C95" s="71">
        <v>4010</v>
      </c>
      <c r="D95" s="24" t="s">
        <v>31</v>
      </c>
      <c r="E95" s="29">
        <v>156356.12</v>
      </c>
      <c r="F95" s="29">
        <v>156356.12</v>
      </c>
      <c r="G95" s="26">
        <f t="shared" si="3"/>
        <v>1</v>
      </c>
    </row>
    <row r="96" spans="1:7" ht="18" customHeight="1" x14ac:dyDescent="0.25">
      <c r="A96" s="17"/>
      <c r="B96" s="17"/>
      <c r="C96" s="71">
        <v>4040</v>
      </c>
      <c r="D96" s="24" t="s">
        <v>38</v>
      </c>
      <c r="E96" s="29">
        <v>10327.51</v>
      </c>
      <c r="F96" s="29">
        <v>10327.51</v>
      </c>
      <c r="G96" s="26">
        <f t="shared" si="3"/>
        <v>1</v>
      </c>
    </row>
    <row r="97" spans="1:7" ht="18" customHeight="1" x14ac:dyDescent="0.25">
      <c r="A97" s="17"/>
      <c r="B97" s="17"/>
      <c r="C97" s="71">
        <v>4110</v>
      </c>
      <c r="D97" s="24" t="s">
        <v>10</v>
      </c>
      <c r="E97" s="29">
        <v>26651.439999999999</v>
      </c>
      <c r="F97" s="29">
        <v>26651.439999999999</v>
      </c>
      <c r="G97" s="26">
        <f t="shared" si="3"/>
        <v>1</v>
      </c>
    </row>
    <row r="98" spans="1:7" ht="18" customHeight="1" x14ac:dyDescent="0.25">
      <c r="A98" s="17"/>
      <c r="B98" s="17"/>
      <c r="C98" s="71">
        <v>4120</v>
      </c>
      <c r="D98" s="24" t="s">
        <v>32</v>
      </c>
      <c r="E98" s="29">
        <v>3087.48</v>
      </c>
      <c r="F98" s="29">
        <v>3087.48</v>
      </c>
      <c r="G98" s="26">
        <f t="shared" si="3"/>
        <v>1</v>
      </c>
    </row>
    <row r="99" spans="1:7" ht="18" customHeight="1" x14ac:dyDescent="0.25">
      <c r="A99" s="17"/>
      <c r="B99" s="17"/>
      <c r="C99" s="71">
        <v>4170</v>
      </c>
      <c r="D99" s="24" t="s">
        <v>18</v>
      </c>
      <c r="E99" s="29">
        <v>39725</v>
      </c>
      <c r="F99" s="29">
        <v>39725</v>
      </c>
      <c r="G99" s="26">
        <f t="shared" si="3"/>
        <v>1</v>
      </c>
    </row>
    <row r="100" spans="1:7" ht="18" customHeight="1" x14ac:dyDescent="0.25">
      <c r="A100" s="40"/>
      <c r="B100" s="40"/>
      <c r="C100" s="71">
        <v>4210</v>
      </c>
      <c r="D100" s="24" t="s">
        <v>19</v>
      </c>
      <c r="E100" s="29">
        <v>7331.56</v>
      </c>
      <c r="F100" s="29">
        <v>0</v>
      </c>
      <c r="G100" s="26">
        <f t="shared" si="3"/>
        <v>0</v>
      </c>
    </row>
    <row r="101" spans="1:7" ht="18" customHeight="1" x14ac:dyDescent="0.25">
      <c r="A101" s="36"/>
      <c r="B101" s="36"/>
      <c r="C101" s="71">
        <v>4280</v>
      </c>
      <c r="D101" s="24" t="s">
        <v>22</v>
      </c>
      <c r="E101" s="29">
        <v>200</v>
      </c>
      <c r="F101" s="29">
        <v>0</v>
      </c>
      <c r="G101" s="26">
        <f t="shared" si="3"/>
        <v>0</v>
      </c>
    </row>
    <row r="102" spans="1:7" ht="18" customHeight="1" x14ac:dyDescent="0.25">
      <c r="A102" s="17"/>
      <c r="B102" s="17"/>
      <c r="C102" s="71">
        <v>4300</v>
      </c>
      <c r="D102" s="24" t="s">
        <v>5</v>
      </c>
      <c r="E102" s="29">
        <v>81221.399999999994</v>
      </c>
      <c r="F102" s="29">
        <v>81221.399999999994</v>
      </c>
      <c r="G102" s="26">
        <f t="shared" si="3"/>
        <v>1</v>
      </c>
    </row>
    <row r="103" spans="1:7" ht="22.5" x14ac:dyDescent="0.25">
      <c r="A103" s="17"/>
      <c r="B103" s="32"/>
      <c r="C103" s="71">
        <v>4440</v>
      </c>
      <c r="D103" s="24" t="s">
        <v>27</v>
      </c>
      <c r="E103" s="29">
        <v>3682</v>
      </c>
      <c r="F103" s="29">
        <v>3682</v>
      </c>
      <c r="G103" s="26">
        <f t="shared" si="3"/>
        <v>1</v>
      </c>
    </row>
    <row r="104" spans="1:7" ht="22.5" x14ac:dyDescent="0.25">
      <c r="A104" s="17"/>
      <c r="B104" s="32"/>
      <c r="C104" s="71">
        <v>4700</v>
      </c>
      <c r="D104" s="24" t="s">
        <v>28</v>
      </c>
      <c r="E104" s="29">
        <v>300</v>
      </c>
      <c r="F104" s="29">
        <v>0</v>
      </c>
      <c r="G104" s="26">
        <f t="shared" si="3"/>
        <v>0</v>
      </c>
    </row>
    <row r="105" spans="1:7" ht="22.5" x14ac:dyDescent="0.25">
      <c r="A105" s="17"/>
      <c r="B105" s="32"/>
      <c r="C105" s="71">
        <v>4710</v>
      </c>
      <c r="D105" s="24" t="s">
        <v>76</v>
      </c>
      <c r="E105" s="29">
        <v>1484.49</v>
      </c>
      <c r="F105" s="29">
        <v>1366.62</v>
      </c>
      <c r="G105" s="26">
        <f t="shared" si="3"/>
        <v>0.92059899359375941</v>
      </c>
    </row>
    <row r="106" spans="1:7" ht="21.75" customHeight="1" x14ac:dyDescent="0.25">
      <c r="A106" s="17"/>
      <c r="B106" s="18">
        <v>85395</v>
      </c>
      <c r="C106" s="19"/>
      <c r="D106" s="20" t="s">
        <v>77</v>
      </c>
      <c r="E106" s="21">
        <f>SUM(E107)</f>
        <v>35640</v>
      </c>
      <c r="F106" s="21">
        <f>SUM(F107)</f>
        <v>35640</v>
      </c>
      <c r="G106" s="22">
        <f t="shared" ref="G106:G107" si="4">F106/E106</f>
        <v>1</v>
      </c>
    </row>
    <row r="107" spans="1:7" ht="18" customHeight="1" x14ac:dyDescent="0.25">
      <c r="A107" s="17"/>
      <c r="B107" s="17"/>
      <c r="C107" s="71">
        <v>3110</v>
      </c>
      <c r="D107" s="24" t="s">
        <v>62</v>
      </c>
      <c r="E107" s="29">
        <v>35640</v>
      </c>
      <c r="F107" s="29">
        <v>35640</v>
      </c>
      <c r="G107" s="26">
        <f t="shared" si="4"/>
        <v>1</v>
      </c>
    </row>
    <row r="108" spans="1:7" ht="21" customHeight="1" x14ac:dyDescent="0.25">
      <c r="A108" s="52">
        <v>855</v>
      </c>
      <c r="B108" s="70"/>
      <c r="C108" s="9"/>
      <c r="D108" s="53" t="s">
        <v>63</v>
      </c>
      <c r="E108" s="54">
        <f>SUM(E109+E112)</f>
        <v>237748</v>
      </c>
      <c r="F108" s="54">
        <f>SUM(F109+F112)</f>
        <v>237746.7</v>
      </c>
      <c r="G108" s="42">
        <f t="shared" si="3"/>
        <v>0.99999453202550603</v>
      </c>
    </row>
    <row r="109" spans="1:7" ht="21" customHeight="1" x14ac:dyDescent="0.25">
      <c r="A109" s="17"/>
      <c r="B109" s="18">
        <v>85508</v>
      </c>
      <c r="C109" s="73"/>
      <c r="D109" s="20" t="s">
        <v>64</v>
      </c>
      <c r="E109" s="21">
        <f>SUM(E110:E111)</f>
        <v>179015</v>
      </c>
      <c r="F109" s="21">
        <f>SUM(F110:F111)</f>
        <v>179014.34000000003</v>
      </c>
      <c r="G109" s="22">
        <f t="shared" si="3"/>
        <v>0.99999631315811544</v>
      </c>
    </row>
    <row r="110" spans="1:7" ht="18" customHeight="1" x14ac:dyDescent="0.25">
      <c r="A110" s="17"/>
      <c r="B110" s="32"/>
      <c r="C110" s="72">
        <v>3110</v>
      </c>
      <c r="D110" s="37" t="s">
        <v>62</v>
      </c>
      <c r="E110" s="29">
        <v>177242</v>
      </c>
      <c r="F110" s="29">
        <v>177241.92</v>
      </c>
      <c r="G110" s="26">
        <f t="shared" si="3"/>
        <v>0.99999954863971297</v>
      </c>
    </row>
    <row r="111" spans="1:7" ht="18" customHeight="1" x14ac:dyDescent="0.25">
      <c r="A111" s="17"/>
      <c r="B111" s="32"/>
      <c r="C111" s="72">
        <v>4010</v>
      </c>
      <c r="D111" s="37" t="s">
        <v>8</v>
      </c>
      <c r="E111" s="29">
        <v>1773</v>
      </c>
      <c r="F111" s="29">
        <v>1772.42</v>
      </c>
      <c r="G111" s="26">
        <f t="shared" si="3"/>
        <v>0.99967287084038359</v>
      </c>
    </row>
    <row r="112" spans="1:7" ht="24" customHeight="1" x14ac:dyDescent="0.25">
      <c r="A112" s="17"/>
      <c r="B112" s="18">
        <v>85510</v>
      </c>
      <c r="C112" s="73"/>
      <c r="D112" s="20" t="s">
        <v>75</v>
      </c>
      <c r="E112" s="21">
        <f>SUM(E113:E114)</f>
        <v>58733</v>
      </c>
      <c r="F112" s="21">
        <f>SUM(F113:F114)</f>
        <v>58732.36</v>
      </c>
      <c r="G112" s="22">
        <f t="shared" ref="G112:G114" si="5">F112/E112</f>
        <v>0.99998910322987078</v>
      </c>
    </row>
    <row r="113" spans="1:7" ht="18" customHeight="1" x14ac:dyDescent="0.25">
      <c r="A113" s="17"/>
      <c r="B113" s="32"/>
      <c r="C113" s="72">
        <v>3110</v>
      </c>
      <c r="D113" s="37" t="s">
        <v>62</v>
      </c>
      <c r="E113" s="29">
        <v>58178</v>
      </c>
      <c r="F113" s="29">
        <v>58177.42</v>
      </c>
      <c r="G113" s="26">
        <f t="shared" si="5"/>
        <v>0.99999003059575786</v>
      </c>
    </row>
    <row r="114" spans="1:7" ht="18" customHeight="1" x14ac:dyDescent="0.25">
      <c r="A114" s="17"/>
      <c r="B114" s="32"/>
      <c r="C114" s="72">
        <v>4010</v>
      </c>
      <c r="D114" s="37" t="s">
        <v>8</v>
      </c>
      <c r="E114" s="29">
        <v>555</v>
      </c>
      <c r="F114" s="29">
        <v>554.94000000000005</v>
      </c>
      <c r="G114" s="26">
        <f t="shared" si="5"/>
        <v>0.99989189189189198</v>
      </c>
    </row>
    <row r="115" spans="1:7" ht="22.5" customHeight="1" x14ac:dyDescent="0.25">
      <c r="A115" s="7"/>
      <c r="B115" s="8"/>
      <c r="C115" s="9"/>
      <c r="D115" s="66" t="s">
        <v>65</v>
      </c>
      <c r="E115" s="15">
        <f>SUM(E5+E13+E39+E52+E75+E83+E87+E90+E93+E108)</f>
        <v>10076634.419999998</v>
      </c>
      <c r="F115" s="15">
        <f>SUM(F5+F13+F39+F52+F75+F83+F87+F90+F93+F108)</f>
        <v>10041433.360000001</v>
      </c>
      <c r="G115" s="16">
        <f>F115/E115</f>
        <v>0.99650666497038631</v>
      </c>
    </row>
  </sheetData>
  <mergeCells count="1">
    <mergeCell ref="A3:G3"/>
  </mergeCells>
  <pageMargins left="0.70866141732283472" right="0.70866141732283472" top="0.98425196850393704" bottom="0.708661417322834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2023-03-08T09:25:34Z</cp:lastPrinted>
  <dcterms:created xsi:type="dcterms:W3CDTF">2019-03-22T14:29:23Z</dcterms:created>
  <dcterms:modified xsi:type="dcterms:W3CDTF">2023-03-08T09:25:45Z</dcterms:modified>
</cp:coreProperties>
</file>