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60" windowHeight="11370" activeTab="0"/>
  </bookViews>
  <sheets>
    <sheet name="tabela nr 8" sheetId="1" r:id="rId1"/>
  </sheets>
  <definedNames>
    <definedName name="_xlnm.Print_Titles" localSheetId="0">'tabela nr 8'!$5:$6</definedName>
  </definedNames>
  <calcPr fullCalcOnLoad="1"/>
</workbook>
</file>

<file path=xl/sharedStrings.xml><?xml version="1.0" encoding="utf-8"?>
<sst xmlns="http://schemas.openxmlformats.org/spreadsheetml/2006/main" count="193" uniqueCount="129">
  <si>
    <t>Nazwa i cel</t>
  </si>
  <si>
    <t>Jednostka odpowiedzialna lub koordynująca</t>
  </si>
  <si>
    <t>Łączne nakłady finansowe</t>
  </si>
  <si>
    <t>od</t>
  </si>
  <si>
    <t>do</t>
  </si>
  <si>
    <t>Starostwo Powiatowe w Wyszkowie</t>
  </si>
  <si>
    <t>%</t>
  </si>
  <si>
    <t>Informacja o  realizacji przedsięwzięć</t>
  </si>
  <si>
    <t>wydatki majątkowe</t>
  </si>
  <si>
    <t>L.p.</t>
  </si>
  <si>
    <t>Okres</t>
  </si>
  <si>
    <t>1.</t>
  </si>
  <si>
    <t>1.a</t>
  </si>
  <si>
    <t>wydatki bieżące</t>
  </si>
  <si>
    <t>1.b</t>
  </si>
  <si>
    <t>wydatki majatkowe</t>
  </si>
  <si>
    <t>1.1.</t>
  </si>
  <si>
    <t>Wydatki na programy, projekty lub zadania związane z programami realizowanymi z udziałem środków, o których mowa w art. 5 ust. 1 pkt 2 i 3 ustawy z dnia 27 sierpnia 2009 r. o finansach publicznych (Dz.U. z 2013 r.poz.885 ze zmianami) z tego:</t>
  </si>
  <si>
    <t>1.1.1</t>
  </si>
  <si>
    <t>wydatki bieżace</t>
  </si>
  <si>
    <t>1.1.1.1</t>
  </si>
  <si>
    <t>1.1.1.2</t>
  </si>
  <si>
    <t>1.1.1.3</t>
  </si>
  <si>
    <t>1.1.1.4</t>
  </si>
  <si>
    <t>1.1.1.5</t>
  </si>
  <si>
    <t>1.1.2</t>
  </si>
  <si>
    <t>1.1.2.1</t>
  </si>
  <si>
    <t>1.2</t>
  </si>
  <si>
    <t>Wydatki na programy, projekty lub zadania związane z umowami partnerstwa publiczno - prywatnego, z tego:</t>
  </si>
  <si>
    <t>1.2.1</t>
  </si>
  <si>
    <t>1.2.2</t>
  </si>
  <si>
    <t>1.3</t>
  </si>
  <si>
    <t>Wydatki na projekty, programy lub zadania pozostałe (inne niż wymienione w pkt 1.1 i 1.2), z tego:</t>
  </si>
  <si>
    <t>1.3.1</t>
  </si>
  <si>
    <t>1.3.1.1</t>
  </si>
  <si>
    <t>1.3.2</t>
  </si>
  <si>
    <t>1.3.2.1</t>
  </si>
  <si>
    <t>1.3.2.2</t>
  </si>
  <si>
    <t>1.3.2.4</t>
  </si>
  <si>
    <t>1.3.2.5</t>
  </si>
  <si>
    <t>1.3.2.6</t>
  </si>
  <si>
    <t>1.3.1.3</t>
  </si>
  <si>
    <t>Świadczenie usług w zakresie promocji dziedzictwa kulturowego rybołówstwa i informacji turystycznej w Powiatowym Centrum Promocji Dziedzictwa Kulturowego Rybołówstwa w Popowie Kościelnym - Promocja dziedzictwa kulturowego rybołówstwa</t>
  </si>
  <si>
    <t>1.3.2.7</t>
  </si>
  <si>
    <t>1.3.2.8</t>
  </si>
  <si>
    <t>1.3.2.9</t>
  </si>
  <si>
    <t>1.3.2.10</t>
  </si>
  <si>
    <t>Z Erasmusem + po rozwój zawodowy - zwiększenie zdolności do zatrudniania uczniów i placówek oświatowych kształcenia zawodowego</t>
  </si>
  <si>
    <t>Świat pracy wokół nas - Podnoszenie jakości szkolnictwa zawodowego</t>
  </si>
  <si>
    <t>Budowa drogi powiatowej Nr 4414W na odcinku Wyszków - Rybno - Kręgi - Somianka" - Poprawa bezpieczeństwa komunikacyjnego</t>
  </si>
  <si>
    <t>Dotacja dla SPZZOZ w Wyszkowie na finansowanie lub dofinansowanie kosztów realizacji inwestycji i zakupów inwestycyjnych - Osiąganie standardów jakości udzielanych świadczeń opieki zdrowotnej</t>
  </si>
  <si>
    <t>Budowa drogi powiatowej Nr 4419W - Ślubów - Poprawa bezpieczeństwa komunikacyjnego</t>
  </si>
  <si>
    <t>Dostosowanie budynku Starostwa Powiatowego do przepisów przeciwpożarowych - zwiększenie bezpieczństwa</t>
  </si>
  <si>
    <t>1.3.1.4</t>
  </si>
  <si>
    <t>1.3.1.5</t>
  </si>
  <si>
    <t>Metoda projektu i nowoczesne narzędzia TIK w edukacji szkolnej sposobem efektywnego rozwoju kompetencji kluczowych - Podniesienie kwalifikacji i kompetencji kadry szkolnej</t>
  </si>
  <si>
    <t>Dobre kompetencje - lepszy start - zwiększenie zdolności do zatrudniania uczniów szkół i placówek oświatowych kształcenia zawodowego</t>
  </si>
  <si>
    <t>Zimowe utrzymanie dróg powiatowych na terenie gmin  Rząśnik, Somianka i Wyszków - Zima 2020/2021 - Poprawa bezpieczeństwa komunikacyjnego</t>
  </si>
  <si>
    <t>Budowa hali sportowej przy Centrum Edukacji Zawodowej i Ustawicznej "Kopernik" w Wyszkowie - Poprawa bazy sportowej uczniów</t>
  </si>
  <si>
    <t>1.3.1.6</t>
  </si>
  <si>
    <t>dotacja na realizację projektu została przekazana zgodnie z umową, w wyniku rozliczenia niewykorzystane środki zostały zwrócone</t>
  </si>
  <si>
    <t>zadanie zostało zrealizowane</t>
  </si>
  <si>
    <t>Wykonanie</t>
  </si>
  <si>
    <t>Tabela Nr 8</t>
  </si>
  <si>
    <t>1.3.1.7</t>
  </si>
  <si>
    <t>1.3.1.8</t>
  </si>
  <si>
    <t xml:space="preserve">Zapewnienie utrzymania technicznego Systemu e-Urząd w tym oprogramowania EZD i portalu Wrota Mazowsza- dotacja dla Samorządu Województwa Mazowieckiego - Zapewnienie utrzymania technicznego Systemu e-Urząd </t>
  </si>
  <si>
    <t>1.3.1.9</t>
  </si>
  <si>
    <t>1.3.1.10</t>
  </si>
  <si>
    <t>1.3.1.11</t>
  </si>
  <si>
    <t>Budowa drogi powiatowej Nr 4408W ul. Daszyńskiego w Wyszkowie - Poprawa bezpieczeństwa komunikacyjnego</t>
  </si>
  <si>
    <t>1.3.2.15</t>
  </si>
  <si>
    <t>1.3.2.18</t>
  </si>
  <si>
    <t>1.3.2.19</t>
  </si>
  <si>
    <t>1.3.2.20</t>
  </si>
  <si>
    <t>1.3.2.21</t>
  </si>
  <si>
    <t xml:space="preserve">Dom Pomocy Społecznej w Brańszczyku </t>
  </si>
  <si>
    <t>Dokumentacja projektowa rozbudowy drogi powiatowej Nr 4415W  w miejscowości Leszczydół Podwielątki - Zwiększenie bezpieczeństwa komunikacyjnego</t>
  </si>
  <si>
    <t xml:space="preserve">Poprawa bezpieczeństwa ruchu drogowego na 1 przejściu dla pieszych w Nowej Wsi na drodze nr 4403W - Poprawa bezpieczeństwa komunikacyjnego </t>
  </si>
  <si>
    <t>1.3.2.22</t>
  </si>
  <si>
    <t xml:space="preserve">Poprawa bezpieczeństwa ruchu drogowego na 2 przejściach  dla pieszych w Długosiodle na ul. Królowej Jadwigi na drogach nr 4408W, 2648W - Poprawa bezpieczeństwa komunikacyjnego </t>
  </si>
  <si>
    <t>Wykonanie i stopień zawansowania programów wieloletnich  za 2022 rok</t>
  </si>
  <si>
    <t>Limit 2022</t>
  </si>
  <si>
    <t>Cyfrowy Powiat - Wsparcie placówek oświatowych w zakresie wyposażenia w nowoczesny sprzęt komputerowy</t>
  </si>
  <si>
    <t>Zespół Szkół Nr 1 im. Marii Skłodowskiej - Curie w Wyszkowie</t>
  </si>
  <si>
    <t>Centrum Edukacji Zawodowej i Ustawicznej "Kopernik" w Wyszkowie</t>
  </si>
  <si>
    <t>I Liceum Ogólnokształcące im. Cypriana Kamila Norwida w Wyszkowie</t>
  </si>
  <si>
    <t>Powiatowe Centrum Usług Wspólnych w Wyszkowie</t>
  </si>
  <si>
    <t>Regionalne partnerstwo samorządów Mazowsza dla aktywizacji społeczeństwa informacyjnego w zakresie e-administracji i geoinformacji -podniesienie sprawności urzędu w zakresie świadczenia usług elektronicznych</t>
  </si>
  <si>
    <t>1.3.1.2</t>
  </si>
  <si>
    <t xml:space="preserve">Sporządzenie uproszczonych  planów urządzenia lasów i inwentaryzacji stanów lasów  niestanowiących własności Skarbu Państwa, należących do osób fizycznych i wspólnot gruntowych, położonych na terenie gmin Brańszczyk, Somianka i Zabrodzie - Realizacja zadań nałożonych na starostę wynikających z ustawy z dnia 28.09.1991 r. o lasach </t>
  </si>
  <si>
    <t>Dożynki powiatowo - gminne 2022 - Kultywowanie tradycji narodowych</t>
  </si>
  <si>
    <t>Modernizacja ewidencji gruntów i budynków - 4 obręby  w Gminie Długosiodło - Zwiększenie jakosci baz danych w bazie EGIB</t>
  </si>
  <si>
    <t>Wieloaspektowa i kompleksowa pomoc niepełnosprawnemu dziecku w okresie od 0. roku życia do rozpoczęcia nauki w szkole oraz jego rodzinie. - Realizacja zadań z zakresu administracji rządowej wynikających z programu komleksowego wsparcia dla rodzin "Za życiem"</t>
  </si>
  <si>
    <t>Specjalny Ośrodek Szkolno - Wychowawczy im. Marii Konopnickiej w Wyszkowie</t>
  </si>
  <si>
    <t>Projekt innowacyjno-wdrożeniowy w zakresie oceny funkcjonalnej - Opracowanie modelowych rozwiązań na rzecz wspacia dla dzieci, uczniów i rodzin</t>
  </si>
  <si>
    <t>Zimowe utrzymanie dróg powiatowych na terenie Gminy Rząśnik - zima 2022/2023 - Zapewnienie bezpieczeństwa komunikacyjnego</t>
  </si>
  <si>
    <t>Zimowe utrzymanie dróg powiatowych na terenie Gminy Wyszków - zima 2022/2023 - Zapewnienie bezpieczeństwa komunikacyjnego</t>
  </si>
  <si>
    <t>Zimowe utrzymanie dróg powiatowych na terenie Gminy Somianka - zima 2022/2023 - Zapewnienie bezpieczeństwa komunikacyjnego</t>
  </si>
  <si>
    <t>1.3.2.3</t>
  </si>
  <si>
    <t>Budowa drogi powiatowej nr 4408W w m. Porządzie - Poprawa bezpieczeństwa komunikacyjnego</t>
  </si>
  <si>
    <t>Dokumentacja projektowa budowy drogi powiatowej Nr 4408W na odcinku Długosiodło-Przetycz Włościańska - Zwiększenie bezpieczeństwa komunikacyjnego</t>
  </si>
  <si>
    <t>Dotacja dla SPZZOZ w Wyszkowie na sfinansowanie lub dofinansowanie kosztów realizacji inwestycji i zakupów inwestycyjnych ze środków RFIL - podniesienie jakości usług dla pacjentów</t>
  </si>
  <si>
    <t>1.3.2.11</t>
  </si>
  <si>
    <t>1.3.2.12</t>
  </si>
  <si>
    <t>1.3.2.13</t>
  </si>
  <si>
    <t xml:space="preserve">Poprawa bezpieczeństwa ruchu drogowego na 1 przejściu dla pieszych w Leszczydole Nowinach na ul. Wyszkowskiej na drodze nr 4408W - Poprawa bezpieczeństwa komunikacyjnego </t>
  </si>
  <si>
    <t xml:space="preserve">Poprawa bezpieczeństwa ruchu drogowego na 1 przejściu dla pieszych w Niegowie na ul. Handlowej na drodze nr 1811W - Poprawa bezpieczeństwa komunikacyjnego </t>
  </si>
  <si>
    <t>1.3.2.14</t>
  </si>
  <si>
    <t xml:space="preserve">Budowa drogi powiatowej Nr 4405W na odcinku Poręba Średnia - Udrzynek - Poprawa bezpieczeństwa komunikacyjnego </t>
  </si>
  <si>
    <t>Budowa drogi powiatowej Nr 4421W od węzła "Mostówka" na DK S-8 do działki nr.ew. 10/1 położonej w m. Mostówka - Poprawa bezpieczeństwa komunikacyjnego</t>
  </si>
  <si>
    <t>1.3.2.16</t>
  </si>
  <si>
    <t xml:space="preserve">Adaptacja pomieszczeń kuchni,zaplecza, stołówki oraz podpiwniczenia na cele edukacyjne Zespołu Szkół Nr 1 im. M. Skłodowskiej - Curie w Wyszkowie - Zwiększenie bazy edukacyjnej </t>
  </si>
  <si>
    <t>1.3.2.17</t>
  </si>
  <si>
    <t xml:space="preserve">Rozbudowa drogi powiatowej nr 4403W na odcinku od m. Nowy Brańszczyk do granicy pasa drogowego drogi krajowej nr S8 - Poprawa bezpieczeństwa komunikacyjnego </t>
  </si>
  <si>
    <t xml:space="preserve">Rozbudowa drogi powiatowej nr 4403W na odcinku od granicy z Gminą Wyszków do ul. Kamienieckiej w m. Brańszczyk - Poprawa bezpieczeństwa komunikacyjnego </t>
  </si>
  <si>
    <t>Dokumentacja projektowa rozbudowy odcinka drogi powiatowej Nr 4419W w rejonie przepustu na rz. Ruda w m. Drogoszewo - Zwiększenie bezpieczeństwa komunikacyjnego</t>
  </si>
  <si>
    <t>Przebudowa DP Nr 4406W poprzez budowę chodnika w m. Kamieńczyk - Zwiększenie bezpieczeństwa komunikacyjnego</t>
  </si>
  <si>
    <t>Przebudowa lewego skrzydła budynku głównego Domu Pomocy Społecznej w Brańszczyku - Poprawa warunków bytowych mieszkańców Domu Pomocy Społecznej</t>
  </si>
  <si>
    <t>zadania planowane do realizacji w 2022 roku zostały wykonane</t>
  </si>
  <si>
    <t>projekt zrealizowany częściowo, pozostałą część przesunięto do realizacji w 2023 roku</t>
  </si>
  <si>
    <t xml:space="preserve">dotacja została przekazana i rozliczona zgodnie z zawartą umową </t>
  </si>
  <si>
    <t>inwestycja została zrealizowana</t>
  </si>
  <si>
    <t>inwestycja zaplanowana do realizacji w 2023 roku</t>
  </si>
  <si>
    <t>zadanie zaplanowane do realizacji w 2023 roku</t>
  </si>
  <si>
    <t>zadania zaplanowane do realizacji w 2022 roku zostały wykonane</t>
  </si>
  <si>
    <t>inwestycja została zrealizowana częściowo, pozostałą część przesunięto do realizacji w 2023 roku</t>
  </si>
  <si>
    <t>Wydatki na przedsięwzięcia ogółem                      (1.1 + 1.2.+1.3)</t>
  </si>
  <si>
    <t>inwestycja w trakcie realizacji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</si>
</sst>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</numFmts>
  <fonts count="50"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/>
    </xf>
    <xf numFmtId="43" fontId="47" fillId="0" borderId="10" xfId="42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43" fontId="47" fillId="33" borderId="10" xfId="42" applyFont="1" applyFill="1" applyBorder="1" applyAlignment="1">
      <alignment/>
    </xf>
    <xf numFmtId="43" fontId="47" fillId="0" borderId="10" xfId="42" applyFont="1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 vertical="center"/>
    </xf>
    <xf numFmtId="43" fontId="2" fillId="0" borderId="10" xfId="42" applyFont="1" applyBorder="1" applyAlignment="1">
      <alignment vertical="center" wrapText="1"/>
    </xf>
    <xf numFmtId="43" fontId="2" fillId="33" borderId="10" xfId="42" applyFont="1" applyFill="1" applyBorder="1" applyAlignment="1">
      <alignment vertical="center" wrapText="1"/>
    </xf>
    <xf numFmtId="43" fontId="49" fillId="0" borderId="10" xfId="42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43" fontId="2" fillId="0" borderId="10" xfId="42" applyFont="1" applyBorder="1" applyAlignment="1">
      <alignment vertical="center"/>
    </xf>
    <xf numFmtId="0" fontId="6" fillId="0" borderId="0" xfId="0" applyFont="1" applyAlignment="1">
      <alignment vertical="center"/>
    </xf>
    <xf numFmtId="164" fontId="2" fillId="0" borderId="10" xfId="42" applyNumberFormat="1" applyFont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3" fontId="7" fillId="0" borderId="10" xfId="42" applyFont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43" fontId="7" fillId="33" borderId="10" xfId="42" applyFont="1" applyFill="1" applyBorder="1" applyAlignment="1">
      <alignment/>
    </xf>
    <xf numFmtId="43" fontId="2" fillId="0" borderId="10" xfId="42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43" fontId="7" fillId="0" borderId="10" xfId="42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3" fontId="7" fillId="33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164" fontId="2" fillId="33" borderId="10" xfId="42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9">
      <selection activeCell="M54" sqref="M54"/>
    </sheetView>
  </sheetViews>
  <sheetFormatPr defaultColWidth="9.33203125" defaultRowHeight="11.25"/>
  <cols>
    <col min="1" max="1" width="8.33203125" style="2" customWidth="1"/>
    <col min="2" max="2" width="37.66015625" style="2" customWidth="1"/>
    <col min="3" max="3" width="16.66015625" style="2" customWidth="1"/>
    <col min="4" max="5" width="6.66015625" style="3" customWidth="1"/>
    <col min="6" max="6" width="17.66015625" style="2" customWidth="1"/>
    <col min="7" max="7" width="16.66015625" style="2" customWidth="1"/>
    <col min="8" max="8" width="17.16015625" style="2" customWidth="1"/>
    <col min="9" max="9" width="9.83203125" style="2" bestFit="1" customWidth="1"/>
    <col min="10" max="10" width="28.5" style="2" customWidth="1"/>
    <col min="11" max="16384" width="9.33203125" style="2" customWidth="1"/>
  </cols>
  <sheetData>
    <row r="1" spans="8:10" ht="12">
      <c r="H1" s="4"/>
      <c r="I1" s="61" t="s">
        <v>63</v>
      </c>
      <c r="J1" s="61"/>
    </row>
    <row r="3" spans="1:10" ht="12.75" customHeight="1">
      <c r="A3" s="60" t="s">
        <v>81</v>
      </c>
      <c r="B3" s="60"/>
      <c r="C3" s="60"/>
      <c r="D3" s="60"/>
      <c r="E3" s="60"/>
      <c r="F3" s="60"/>
      <c r="G3" s="60"/>
      <c r="H3" s="60"/>
      <c r="I3" s="60"/>
      <c r="J3" s="60"/>
    </row>
    <row r="5" spans="1:10" s="5" customFormat="1" ht="33.75" customHeight="1">
      <c r="A5" s="59" t="s">
        <v>9</v>
      </c>
      <c r="B5" s="59" t="s">
        <v>0</v>
      </c>
      <c r="C5" s="59" t="s">
        <v>1</v>
      </c>
      <c r="D5" s="59" t="s">
        <v>10</v>
      </c>
      <c r="E5" s="59"/>
      <c r="F5" s="59" t="s">
        <v>2</v>
      </c>
      <c r="G5" s="59" t="s">
        <v>82</v>
      </c>
      <c r="H5" s="62" t="s">
        <v>62</v>
      </c>
      <c r="I5" s="64" t="s">
        <v>6</v>
      </c>
      <c r="J5" s="62" t="s">
        <v>7</v>
      </c>
    </row>
    <row r="6" spans="1:10" s="7" customFormat="1" ht="9" customHeight="1">
      <c r="A6" s="59"/>
      <c r="B6" s="59"/>
      <c r="C6" s="59"/>
      <c r="D6" s="6" t="s">
        <v>3</v>
      </c>
      <c r="E6" s="6" t="s">
        <v>4</v>
      </c>
      <c r="F6" s="59"/>
      <c r="G6" s="59"/>
      <c r="H6" s="63"/>
      <c r="I6" s="65"/>
      <c r="J6" s="63"/>
    </row>
    <row r="7" spans="1:10" s="12" customFormat="1" ht="23.25" customHeight="1">
      <c r="A7" s="8" t="s">
        <v>11</v>
      </c>
      <c r="B7" s="9" t="s">
        <v>127</v>
      </c>
      <c r="C7" s="8"/>
      <c r="D7" s="10"/>
      <c r="E7" s="10"/>
      <c r="F7" s="11">
        <f>SUM(F8:F9)</f>
        <v>100947824.11</v>
      </c>
      <c r="G7" s="11">
        <f>SUM(G8:G9)</f>
        <v>37751841.26</v>
      </c>
      <c r="H7" s="11">
        <f>SUM(H8:H9)</f>
        <v>34846461.949999996</v>
      </c>
      <c r="I7" s="11">
        <f aca="true" t="shared" si="0" ref="I7:I18">H7/G7%</f>
        <v>92.30400633974268</v>
      </c>
      <c r="J7" s="11"/>
    </row>
    <row r="8" spans="1:10" s="12" customFormat="1" ht="21.75" customHeight="1">
      <c r="A8" s="8" t="s">
        <v>12</v>
      </c>
      <c r="B8" s="9" t="s">
        <v>13</v>
      </c>
      <c r="C8" s="8"/>
      <c r="D8" s="10"/>
      <c r="E8" s="10"/>
      <c r="F8" s="11">
        <f>F11+F20+F23</f>
        <v>7111579.8</v>
      </c>
      <c r="G8" s="11">
        <f>G11+G20+G23</f>
        <v>2881599.75</v>
      </c>
      <c r="H8" s="11">
        <f>H11+H20+H23</f>
        <v>2441647.08</v>
      </c>
      <c r="I8" s="11">
        <f t="shared" si="0"/>
        <v>84.73234632949979</v>
      </c>
      <c r="J8" s="11"/>
    </row>
    <row r="9" spans="1:10" s="12" customFormat="1" ht="21.75" customHeight="1">
      <c r="A9" s="8" t="s">
        <v>14</v>
      </c>
      <c r="B9" s="9" t="s">
        <v>15</v>
      </c>
      <c r="C9" s="8"/>
      <c r="D9" s="10"/>
      <c r="E9" s="10"/>
      <c r="F9" s="11">
        <f>F17+F21+F35</f>
        <v>93836244.31</v>
      </c>
      <c r="G9" s="11">
        <f>G17+G21+G35</f>
        <v>34870241.51</v>
      </c>
      <c r="H9" s="11">
        <f>H17+H21+H35</f>
        <v>32404814.869999997</v>
      </c>
      <c r="I9" s="11">
        <f t="shared" si="0"/>
        <v>92.92971160153</v>
      </c>
      <c r="J9" s="11"/>
    </row>
    <row r="10" spans="1:10" s="17" customFormat="1" ht="73.5">
      <c r="A10" s="13" t="s">
        <v>16</v>
      </c>
      <c r="B10" s="58" t="s">
        <v>17</v>
      </c>
      <c r="C10" s="14"/>
      <c r="D10" s="14"/>
      <c r="E10" s="14"/>
      <c r="F10" s="15">
        <f>F11+F17</f>
        <v>3663624.12</v>
      </c>
      <c r="G10" s="15">
        <f>G11+G17</f>
        <v>1570300.7000000002</v>
      </c>
      <c r="H10" s="15">
        <f>H11+H17</f>
        <v>1164925.22</v>
      </c>
      <c r="I10" s="16">
        <f t="shared" si="0"/>
        <v>74.18485007361964</v>
      </c>
      <c r="J10" s="15"/>
    </row>
    <row r="11" spans="1:10" s="12" customFormat="1" ht="23.25" customHeight="1">
      <c r="A11" s="8" t="s">
        <v>18</v>
      </c>
      <c r="B11" s="9" t="s">
        <v>19</v>
      </c>
      <c r="C11" s="8"/>
      <c r="D11" s="10"/>
      <c r="E11" s="10"/>
      <c r="F11" s="11">
        <f>SUM(F12:F16)</f>
        <v>3329906.12</v>
      </c>
      <c r="G11" s="11">
        <f>SUM(G12:G16)</f>
        <v>1535916.7000000002</v>
      </c>
      <c r="H11" s="11">
        <f>SUM(H12:H16)</f>
        <v>1145499.31</v>
      </c>
      <c r="I11" s="11">
        <f t="shared" si="0"/>
        <v>74.5808226448739</v>
      </c>
      <c r="J11" s="11"/>
    </row>
    <row r="12" spans="1:10" s="28" customFormat="1" ht="48" customHeight="1">
      <c r="A12" s="22" t="s">
        <v>20</v>
      </c>
      <c r="B12" s="23" t="s">
        <v>47</v>
      </c>
      <c r="C12" s="24" t="s">
        <v>84</v>
      </c>
      <c r="D12" s="25">
        <v>2019</v>
      </c>
      <c r="E12" s="25">
        <v>2022</v>
      </c>
      <c r="F12" s="26">
        <v>650030.98</v>
      </c>
      <c r="G12" s="26">
        <v>185781.07</v>
      </c>
      <c r="H12" s="27">
        <v>132338.21</v>
      </c>
      <c r="I12" s="27">
        <f t="shared" si="0"/>
        <v>71.2334200680403</v>
      </c>
      <c r="J12" s="55" t="s">
        <v>61</v>
      </c>
    </row>
    <row r="13" spans="1:10" s="28" customFormat="1" ht="60.75" customHeight="1">
      <c r="A13" s="22" t="s">
        <v>21</v>
      </c>
      <c r="B13" s="23" t="s">
        <v>48</v>
      </c>
      <c r="C13" s="24" t="s">
        <v>85</v>
      </c>
      <c r="D13" s="25">
        <v>2020</v>
      </c>
      <c r="E13" s="25">
        <v>2022</v>
      </c>
      <c r="F13" s="26">
        <v>325787.75</v>
      </c>
      <c r="G13" s="26">
        <v>162893.88</v>
      </c>
      <c r="H13" s="29">
        <v>162893.88</v>
      </c>
      <c r="I13" s="29">
        <f t="shared" si="0"/>
        <v>100</v>
      </c>
      <c r="J13" s="55" t="s">
        <v>61</v>
      </c>
    </row>
    <row r="14" spans="1:10" s="28" customFormat="1" ht="57.75" customHeight="1">
      <c r="A14" s="22" t="s">
        <v>22</v>
      </c>
      <c r="B14" s="30" t="s">
        <v>55</v>
      </c>
      <c r="C14" s="24" t="s">
        <v>86</v>
      </c>
      <c r="D14" s="25">
        <v>2020</v>
      </c>
      <c r="E14" s="25">
        <v>2023</v>
      </c>
      <c r="F14" s="26">
        <v>184266.19</v>
      </c>
      <c r="G14" s="26">
        <v>71777.94</v>
      </c>
      <c r="H14" s="29">
        <v>71777.94</v>
      </c>
      <c r="I14" s="29">
        <f t="shared" si="0"/>
        <v>100</v>
      </c>
      <c r="J14" s="55" t="s">
        <v>125</v>
      </c>
    </row>
    <row r="15" spans="1:10" s="28" customFormat="1" ht="40.5" customHeight="1">
      <c r="A15" s="22" t="s">
        <v>23</v>
      </c>
      <c r="B15" s="31" t="s">
        <v>56</v>
      </c>
      <c r="C15" s="24" t="s">
        <v>87</v>
      </c>
      <c r="D15" s="25">
        <v>2020</v>
      </c>
      <c r="E15" s="25">
        <v>2023</v>
      </c>
      <c r="F15" s="26">
        <v>1947191.2</v>
      </c>
      <c r="G15" s="26">
        <v>1115463.81</v>
      </c>
      <c r="H15" s="29">
        <v>778489.28</v>
      </c>
      <c r="I15" s="29">
        <f t="shared" si="0"/>
        <v>69.79063534118602</v>
      </c>
      <c r="J15" s="55" t="s">
        <v>120</v>
      </c>
    </row>
    <row r="16" spans="1:10" s="28" customFormat="1" ht="34.5" customHeight="1">
      <c r="A16" s="22" t="s">
        <v>24</v>
      </c>
      <c r="B16" s="31" t="s">
        <v>83</v>
      </c>
      <c r="C16" s="24" t="s">
        <v>5</v>
      </c>
      <c r="D16" s="25">
        <v>2022</v>
      </c>
      <c r="E16" s="25">
        <v>2023</v>
      </c>
      <c r="F16" s="26">
        <v>222630</v>
      </c>
      <c r="G16" s="26">
        <v>0</v>
      </c>
      <c r="H16" s="29">
        <v>0</v>
      </c>
      <c r="I16" s="29"/>
      <c r="J16" s="55" t="s">
        <v>124</v>
      </c>
    </row>
    <row r="17" spans="1:10" s="12" customFormat="1" ht="28.5" customHeight="1">
      <c r="A17" s="32" t="s">
        <v>25</v>
      </c>
      <c r="B17" s="33" t="s">
        <v>8</v>
      </c>
      <c r="C17" s="34"/>
      <c r="D17" s="35"/>
      <c r="E17" s="35"/>
      <c r="F17" s="36">
        <f>SUM(F18:F18)</f>
        <v>333718</v>
      </c>
      <c r="G17" s="36">
        <f>SUM(G18:G18)</f>
        <v>34384</v>
      </c>
      <c r="H17" s="36">
        <f>SUM(H18:H18)</f>
        <v>19425.91</v>
      </c>
      <c r="I17" s="36">
        <f t="shared" si="0"/>
        <v>56.496946254071666</v>
      </c>
      <c r="J17" s="21"/>
    </row>
    <row r="18" spans="1:10" s="18" customFormat="1" ht="56.25">
      <c r="A18" s="22" t="s">
        <v>26</v>
      </c>
      <c r="B18" s="1" t="s">
        <v>88</v>
      </c>
      <c r="C18" s="24" t="s">
        <v>5</v>
      </c>
      <c r="D18" s="25">
        <v>2016</v>
      </c>
      <c r="E18" s="25">
        <v>2022</v>
      </c>
      <c r="F18" s="26">
        <v>333718</v>
      </c>
      <c r="G18" s="26">
        <v>34384</v>
      </c>
      <c r="H18" s="27">
        <v>19425.91</v>
      </c>
      <c r="I18" s="27">
        <f t="shared" si="0"/>
        <v>56.496946254071666</v>
      </c>
      <c r="J18" s="19" t="s">
        <v>60</v>
      </c>
    </row>
    <row r="19" spans="1:10" s="17" customFormat="1" ht="38.25" customHeight="1">
      <c r="A19" s="37" t="s">
        <v>27</v>
      </c>
      <c r="B19" s="38" t="s">
        <v>28</v>
      </c>
      <c r="C19" s="37"/>
      <c r="D19" s="37"/>
      <c r="E19" s="37"/>
      <c r="F19" s="39">
        <f>F20+F21</f>
        <v>0</v>
      </c>
      <c r="G19" s="39">
        <f>G20+G21</f>
        <v>0</v>
      </c>
      <c r="H19" s="39">
        <f>H20+H21</f>
        <v>0</v>
      </c>
      <c r="I19" s="40"/>
      <c r="J19" s="39"/>
    </row>
    <row r="20" spans="1:10" ht="21" customHeight="1">
      <c r="A20" s="41" t="s">
        <v>29</v>
      </c>
      <c r="B20" s="42" t="s">
        <v>13</v>
      </c>
      <c r="C20" s="41"/>
      <c r="D20" s="43"/>
      <c r="E20" s="43"/>
      <c r="F20" s="27"/>
      <c r="G20" s="27"/>
      <c r="H20" s="27"/>
      <c r="I20" s="27"/>
      <c r="J20" s="19"/>
    </row>
    <row r="21" spans="1:10" ht="23.25" customHeight="1">
      <c r="A21" s="41" t="s">
        <v>30</v>
      </c>
      <c r="B21" s="42" t="s">
        <v>8</v>
      </c>
      <c r="C21" s="41"/>
      <c r="D21" s="43"/>
      <c r="E21" s="43"/>
      <c r="F21" s="27"/>
      <c r="G21" s="27"/>
      <c r="H21" s="27"/>
      <c r="I21" s="27"/>
      <c r="J21" s="19"/>
    </row>
    <row r="22" spans="1:10" s="53" customFormat="1" ht="35.25" customHeight="1">
      <c r="A22" s="50" t="s">
        <v>31</v>
      </c>
      <c r="B22" s="51" t="s">
        <v>32</v>
      </c>
      <c r="C22" s="51"/>
      <c r="D22" s="51"/>
      <c r="E22" s="51"/>
      <c r="F22" s="52">
        <f>F23+F35</f>
        <v>97284199.99000001</v>
      </c>
      <c r="G22" s="52">
        <f>G23+G35</f>
        <v>36181540.559999995</v>
      </c>
      <c r="H22" s="52">
        <f>H23+H35</f>
        <v>33681536.73</v>
      </c>
      <c r="I22" s="36">
        <f>H22/G22%</f>
        <v>93.09038865867463</v>
      </c>
      <c r="J22" s="52"/>
    </row>
    <row r="23" spans="1:10" s="49" customFormat="1" ht="24" customHeight="1">
      <c r="A23" s="32" t="s">
        <v>33</v>
      </c>
      <c r="B23" s="33" t="s">
        <v>19</v>
      </c>
      <c r="C23" s="32"/>
      <c r="D23" s="35"/>
      <c r="E23" s="35"/>
      <c r="F23" s="36">
        <f>SUM(F24:F34)</f>
        <v>3781673.6799999997</v>
      </c>
      <c r="G23" s="36">
        <f>SUM(G24:G34)</f>
        <v>1345683.05</v>
      </c>
      <c r="H23" s="36">
        <f>SUM(H24:H34)</f>
        <v>1296147.77</v>
      </c>
      <c r="I23" s="36">
        <f>H23/G23%</f>
        <v>96.31894895309858</v>
      </c>
      <c r="J23" s="48"/>
    </row>
    <row r="24" spans="1:10" s="18" customFormat="1" ht="69" customHeight="1">
      <c r="A24" s="22" t="s">
        <v>34</v>
      </c>
      <c r="B24" s="44" t="s">
        <v>42</v>
      </c>
      <c r="C24" s="45" t="s">
        <v>5</v>
      </c>
      <c r="D24" s="46">
        <v>2019</v>
      </c>
      <c r="E24" s="46">
        <v>2023</v>
      </c>
      <c r="F24" s="27">
        <v>22080</v>
      </c>
      <c r="G24" s="27">
        <v>4800</v>
      </c>
      <c r="H24" s="27">
        <v>4728</v>
      </c>
      <c r="I24" s="27">
        <f>H24/G24%</f>
        <v>98.5</v>
      </c>
      <c r="J24" s="55" t="s">
        <v>119</v>
      </c>
    </row>
    <row r="25" spans="1:10" s="18" customFormat="1" ht="90" customHeight="1">
      <c r="A25" s="22" t="s">
        <v>89</v>
      </c>
      <c r="B25" s="47" t="s">
        <v>90</v>
      </c>
      <c r="C25" s="45" t="s">
        <v>5</v>
      </c>
      <c r="D25" s="46">
        <v>2022</v>
      </c>
      <c r="E25" s="46">
        <v>2023</v>
      </c>
      <c r="F25" s="27">
        <v>120000</v>
      </c>
      <c r="G25" s="29">
        <v>0</v>
      </c>
      <c r="H25" s="29">
        <v>0</v>
      </c>
      <c r="I25" s="27"/>
      <c r="J25" s="55" t="s">
        <v>124</v>
      </c>
    </row>
    <row r="26" spans="1:10" s="18" customFormat="1" ht="61.5" customHeight="1">
      <c r="A26" s="22" t="s">
        <v>41</v>
      </c>
      <c r="B26" s="44" t="s">
        <v>66</v>
      </c>
      <c r="C26" s="45" t="s">
        <v>5</v>
      </c>
      <c r="D26" s="46">
        <v>2021</v>
      </c>
      <c r="E26" s="46">
        <v>2023</v>
      </c>
      <c r="F26" s="27">
        <v>27500</v>
      </c>
      <c r="G26" s="29">
        <v>9500</v>
      </c>
      <c r="H26" s="29">
        <v>9500</v>
      </c>
      <c r="I26" s="29">
        <f>H26/G26%</f>
        <v>100</v>
      </c>
      <c r="J26" s="56" t="s">
        <v>119</v>
      </c>
    </row>
    <row r="27" spans="1:10" s="18" customFormat="1" ht="45">
      <c r="A27" s="22" t="s">
        <v>53</v>
      </c>
      <c r="B27" s="44" t="s">
        <v>57</v>
      </c>
      <c r="C27" s="45" t="s">
        <v>5</v>
      </c>
      <c r="D27" s="46">
        <v>2021</v>
      </c>
      <c r="E27" s="46">
        <v>2022</v>
      </c>
      <c r="F27" s="27">
        <v>678123</v>
      </c>
      <c r="G27" s="29">
        <v>488655</v>
      </c>
      <c r="H27" s="54">
        <v>450039.02</v>
      </c>
      <c r="I27" s="29">
        <f>H27/G27%</f>
        <v>92.09749618851747</v>
      </c>
      <c r="J27" s="57" t="s">
        <v>61</v>
      </c>
    </row>
    <row r="28" spans="1:10" s="18" customFormat="1" ht="33.75">
      <c r="A28" s="22" t="s">
        <v>54</v>
      </c>
      <c r="B28" s="23" t="s">
        <v>91</v>
      </c>
      <c r="C28" s="45" t="s">
        <v>5</v>
      </c>
      <c r="D28" s="46">
        <v>2021</v>
      </c>
      <c r="E28" s="46">
        <v>2022</v>
      </c>
      <c r="F28" s="27">
        <v>20000</v>
      </c>
      <c r="G28" s="29">
        <v>20000</v>
      </c>
      <c r="H28" s="29">
        <v>9225</v>
      </c>
      <c r="I28" s="27">
        <f aca="true" t="shared" si="1" ref="I28:I35">H28/G28%</f>
        <v>46.125</v>
      </c>
      <c r="J28" s="55" t="s">
        <v>61</v>
      </c>
    </row>
    <row r="29" spans="1:10" s="18" customFormat="1" ht="33.75">
      <c r="A29" s="22" t="s">
        <v>59</v>
      </c>
      <c r="B29" s="23" t="s">
        <v>92</v>
      </c>
      <c r="C29" s="45" t="s">
        <v>5</v>
      </c>
      <c r="D29" s="46">
        <v>2022</v>
      </c>
      <c r="E29" s="46">
        <v>2023</v>
      </c>
      <c r="F29" s="27">
        <v>410155.68</v>
      </c>
      <c r="G29" s="29">
        <v>184570.05</v>
      </c>
      <c r="H29" s="29">
        <v>184570.05</v>
      </c>
      <c r="I29" s="27">
        <f t="shared" si="1"/>
        <v>100</v>
      </c>
      <c r="J29" s="55" t="s">
        <v>119</v>
      </c>
    </row>
    <row r="30" spans="1:10" s="18" customFormat="1" ht="78.75">
      <c r="A30" s="22" t="s">
        <v>64</v>
      </c>
      <c r="B30" s="23" t="s">
        <v>93</v>
      </c>
      <c r="C30" s="45" t="s">
        <v>94</v>
      </c>
      <c r="D30" s="46">
        <v>2022</v>
      </c>
      <c r="E30" s="46">
        <v>2026</v>
      </c>
      <c r="F30" s="27">
        <v>1510080</v>
      </c>
      <c r="G30" s="29">
        <v>277250</v>
      </c>
      <c r="H30" s="29">
        <v>277177.7</v>
      </c>
      <c r="I30" s="27">
        <f t="shared" si="1"/>
        <v>99.97392245266006</v>
      </c>
      <c r="J30" s="55" t="s">
        <v>119</v>
      </c>
    </row>
    <row r="31" spans="1:10" s="18" customFormat="1" ht="56.25">
      <c r="A31" s="22" t="s">
        <v>65</v>
      </c>
      <c r="B31" s="44" t="s">
        <v>95</v>
      </c>
      <c r="C31" s="45" t="s">
        <v>94</v>
      </c>
      <c r="D31" s="46">
        <v>2022</v>
      </c>
      <c r="E31" s="46">
        <v>2023</v>
      </c>
      <c r="F31" s="27">
        <v>199875</v>
      </c>
      <c r="G31" s="29">
        <v>84375</v>
      </c>
      <c r="H31" s="29">
        <v>84375</v>
      </c>
      <c r="I31" s="29">
        <f t="shared" si="1"/>
        <v>100</v>
      </c>
      <c r="J31" s="55" t="s">
        <v>119</v>
      </c>
    </row>
    <row r="32" spans="1:10" s="18" customFormat="1" ht="36.75" customHeight="1">
      <c r="A32" s="22" t="s">
        <v>67</v>
      </c>
      <c r="B32" s="44" t="s">
        <v>96</v>
      </c>
      <c r="C32" s="45" t="s">
        <v>5</v>
      </c>
      <c r="D32" s="46">
        <v>2022</v>
      </c>
      <c r="E32" s="46">
        <v>2023</v>
      </c>
      <c r="F32" s="27">
        <v>271080</v>
      </c>
      <c r="G32" s="29">
        <v>94136</v>
      </c>
      <c r="H32" s="54">
        <v>94136</v>
      </c>
      <c r="I32" s="29">
        <f t="shared" si="1"/>
        <v>100</v>
      </c>
      <c r="J32" s="55" t="s">
        <v>119</v>
      </c>
    </row>
    <row r="33" spans="1:10" s="18" customFormat="1" ht="36" customHeight="1">
      <c r="A33" s="22" t="s">
        <v>68</v>
      </c>
      <c r="B33" s="44" t="s">
        <v>97</v>
      </c>
      <c r="C33" s="45" t="s">
        <v>5</v>
      </c>
      <c r="D33" s="46">
        <v>2022</v>
      </c>
      <c r="E33" s="46">
        <v>2023</v>
      </c>
      <c r="F33" s="27">
        <v>287340</v>
      </c>
      <c r="G33" s="29">
        <v>100022</v>
      </c>
      <c r="H33" s="54">
        <v>100022</v>
      </c>
      <c r="I33" s="29">
        <f t="shared" si="1"/>
        <v>100</v>
      </c>
      <c r="J33" s="55" t="s">
        <v>119</v>
      </c>
    </row>
    <row r="34" spans="1:10" s="18" customFormat="1" ht="37.5" customHeight="1">
      <c r="A34" s="22" t="s">
        <v>69</v>
      </c>
      <c r="B34" s="44" t="s">
        <v>98</v>
      </c>
      <c r="C34" s="45" t="s">
        <v>5</v>
      </c>
      <c r="D34" s="46">
        <v>2022</v>
      </c>
      <c r="E34" s="46">
        <v>2023</v>
      </c>
      <c r="F34" s="27">
        <v>235440</v>
      </c>
      <c r="G34" s="29">
        <v>82375</v>
      </c>
      <c r="H34" s="54">
        <v>82375</v>
      </c>
      <c r="I34" s="29">
        <f t="shared" si="1"/>
        <v>100</v>
      </c>
      <c r="J34" s="55" t="s">
        <v>119</v>
      </c>
    </row>
    <row r="35" spans="1:10" s="49" customFormat="1" ht="24" customHeight="1">
      <c r="A35" s="32" t="s">
        <v>35</v>
      </c>
      <c r="B35" s="33" t="s">
        <v>8</v>
      </c>
      <c r="C35" s="32"/>
      <c r="D35" s="35"/>
      <c r="E35" s="35"/>
      <c r="F35" s="36">
        <f>SUM(F36:F57)</f>
        <v>93502526.31</v>
      </c>
      <c r="G35" s="36">
        <f>SUM(G36:G57)</f>
        <v>34835857.51</v>
      </c>
      <c r="H35" s="36">
        <f>SUM(H36:H57)</f>
        <v>32385388.959999997</v>
      </c>
      <c r="I35" s="36">
        <f t="shared" si="1"/>
        <v>92.96567179580245</v>
      </c>
      <c r="J35" s="48"/>
    </row>
    <row r="36" spans="1:10" s="18" customFormat="1" ht="36" customHeight="1">
      <c r="A36" s="22" t="s">
        <v>36</v>
      </c>
      <c r="B36" s="23" t="s">
        <v>49</v>
      </c>
      <c r="C36" s="24" t="s">
        <v>5</v>
      </c>
      <c r="D36" s="25">
        <v>2013</v>
      </c>
      <c r="E36" s="25">
        <v>2023</v>
      </c>
      <c r="F36" s="26">
        <v>29701198</v>
      </c>
      <c r="G36" s="26">
        <v>0</v>
      </c>
      <c r="H36" s="29">
        <v>0</v>
      </c>
      <c r="I36" s="29"/>
      <c r="J36" s="19" t="s">
        <v>123</v>
      </c>
    </row>
    <row r="37" spans="1:11" s="28" customFormat="1" ht="58.5" customHeight="1">
      <c r="A37" s="22" t="s">
        <v>37</v>
      </c>
      <c r="B37" s="23" t="s">
        <v>50</v>
      </c>
      <c r="C37" s="24" t="s">
        <v>5</v>
      </c>
      <c r="D37" s="25">
        <v>2019</v>
      </c>
      <c r="E37" s="25">
        <v>2023</v>
      </c>
      <c r="F37" s="26">
        <v>2910112</v>
      </c>
      <c r="G37" s="26">
        <v>443352</v>
      </c>
      <c r="H37" s="29">
        <v>443352</v>
      </c>
      <c r="I37" s="29">
        <f aca="true" t="shared" si="2" ref="I37:I44">H37/G37%</f>
        <v>99.99999999999999</v>
      </c>
      <c r="J37" s="19" t="s">
        <v>121</v>
      </c>
      <c r="K37" s="18"/>
    </row>
    <row r="38" spans="1:10" s="18" customFormat="1" ht="33.75">
      <c r="A38" s="22" t="s">
        <v>99</v>
      </c>
      <c r="B38" s="23" t="s">
        <v>70</v>
      </c>
      <c r="C38" s="45" t="s">
        <v>5</v>
      </c>
      <c r="D38" s="25">
        <v>2019</v>
      </c>
      <c r="E38" s="25">
        <v>2022</v>
      </c>
      <c r="F38" s="26">
        <v>6372527.56</v>
      </c>
      <c r="G38" s="26">
        <v>6215187.56</v>
      </c>
      <c r="H38" s="29">
        <v>6079056.05</v>
      </c>
      <c r="I38" s="29">
        <f t="shared" si="2"/>
        <v>97.80969586700614</v>
      </c>
      <c r="J38" s="19" t="s">
        <v>122</v>
      </c>
    </row>
    <row r="39" spans="1:10" s="18" customFormat="1" ht="33.75">
      <c r="A39" s="22" t="s">
        <v>38</v>
      </c>
      <c r="B39" s="23" t="s">
        <v>100</v>
      </c>
      <c r="C39" s="45" t="s">
        <v>5</v>
      </c>
      <c r="D39" s="25">
        <v>2019</v>
      </c>
      <c r="E39" s="25">
        <v>2022</v>
      </c>
      <c r="F39" s="26">
        <v>5823916.67</v>
      </c>
      <c r="G39" s="26">
        <v>5779943.67</v>
      </c>
      <c r="H39" s="29">
        <v>5755043.88</v>
      </c>
      <c r="I39" s="29">
        <f t="shared" si="2"/>
        <v>99.5692035870654</v>
      </c>
      <c r="J39" s="19" t="s">
        <v>122</v>
      </c>
    </row>
    <row r="40" spans="1:10" s="18" customFormat="1" ht="34.5" customHeight="1">
      <c r="A40" s="22" t="s">
        <v>39</v>
      </c>
      <c r="B40" s="23" t="s">
        <v>52</v>
      </c>
      <c r="C40" s="45" t="s">
        <v>5</v>
      </c>
      <c r="D40" s="25">
        <v>2017</v>
      </c>
      <c r="E40" s="25">
        <v>2023</v>
      </c>
      <c r="F40" s="26">
        <v>161198</v>
      </c>
      <c r="G40" s="26">
        <v>70835</v>
      </c>
      <c r="H40" s="29">
        <v>59340.35</v>
      </c>
      <c r="I40" s="29">
        <f t="shared" si="2"/>
        <v>83.77264064374955</v>
      </c>
      <c r="J40" s="19" t="s">
        <v>126</v>
      </c>
    </row>
    <row r="41" spans="1:10" s="18" customFormat="1" ht="35.25" customHeight="1">
      <c r="A41" s="22" t="s">
        <v>40</v>
      </c>
      <c r="B41" s="23" t="s">
        <v>58</v>
      </c>
      <c r="C41" s="45" t="s">
        <v>5</v>
      </c>
      <c r="D41" s="25">
        <v>2020</v>
      </c>
      <c r="E41" s="25">
        <v>2023</v>
      </c>
      <c r="F41" s="26">
        <v>18755446</v>
      </c>
      <c r="G41" s="26">
        <v>9309082</v>
      </c>
      <c r="H41" s="29">
        <v>9015313.55</v>
      </c>
      <c r="I41" s="29">
        <f t="shared" si="2"/>
        <v>96.84428120839412</v>
      </c>
      <c r="J41" s="19" t="s">
        <v>119</v>
      </c>
    </row>
    <row r="42" spans="1:10" s="18" customFormat="1" ht="47.25" customHeight="1">
      <c r="A42" s="22" t="s">
        <v>43</v>
      </c>
      <c r="B42" s="23" t="s">
        <v>101</v>
      </c>
      <c r="C42" s="45" t="s">
        <v>5</v>
      </c>
      <c r="D42" s="25">
        <v>2020</v>
      </c>
      <c r="E42" s="25">
        <v>2022</v>
      </c>
      <c r="F42" s="26">
        <v>251000</v>
      </c>
      <c r="G42" s="26">
        <v>236000</v>
      </c>
      <c r="H42" s="29">
        <v>226320</v>
      </c>
      <c r="I42" s="29">
        <f t="shared" si="2"/>
        <v>95.89830508474576</v>
      </c>
      <c r="J42" s="20" t="s">
        <v>122</v>
      </c>
    </row>
    <row r="43" spans="1:10" s="18" customFormat="1" ht="45">
      <c r="A43" s="22" t="s">
        <v>44</v>
      </c>
      <c r="B43" s="23" t="s">
        <v>77</v>
      </c>
      <c r="C43" s="45" t="s">
        <v>5</v>
      </c>
      <c r="D43" s="25">
        <v>2021</v>
      </c>
      <c r="E43" s="25">
        <v>2022</v>
      </c>
      <c r="F43" s="26">
        <v>129999</v>
      </c>
      <c r="G43" s="26">
        <v>129999</v>
      </c>
      <c r="H43" s="29">
        <v>129999</v>
      </c>
      <c r="I43" s="29">
        <f t="shared" si="2"/>
        <v>100</v>
      </c>
      <c r="J43" s="20" t="s">
        <v>122</v>
      </c>
    </row>
    <row r="44" spans="1:10" s="18" customFormat="1" ht="56.25">
      <c r="A44" s="22" t="s">
        <v>45</v>
      </c>
      <c r="B44" s="23" t="s">
        <v>102</v>
      </c>
      <c r="C44" s="45" t="s">
        <v>5</v>
      </c>
      <c r="D44" s="25">
        <v>2021</v>
      </c>
      <c r="E44" s="25">
        <v>2023</v>
      </c>
      <c r="F44" s="26">
        <v>6000000</v>
      </c>
      <c r="G44" s="26">
        <v>2364200</v>
      </c>
      <c r="H44" s="29">
        <v>2364200</v>
      </c>
      <c r="I44" s="29">
        <f t="shared" si="2"/>
        <v>100</v>
      </c>
      <c r="J44" s="20" t="s">
        <v>121</v>
      </c>
    </row>
    <row r="45" spans="1:10" s="18" customFormat="1" ht="45.75" customHeight="1">
      <c r="A45" s="22" t="s">
        <v>46</v>
      </c>
      <c r="B45" s="23" t="s">
        <v>106</v>
      </c>
      <c r="C45" s="45" t="s">
        <v>5</v>
      </c>
      <c r="D45" s="25">
        <v>2021</v>
      </c>
      <c r="E45" s="25">
        <v>2022</v>
      </c>
      <c r="F45" s="26">
        <v>107800</v>
      </c>
      <c r="G45" s="26">
        <v>102000</v>
      </c>
      <c r="H45" s="29">
        <v>101397.03</v>
      </c>
      <c r="I45" s="29">
        <f aca="true" t="shared" si="3" ref="I45:I53">H45/G45%</f>
        <v>99.40885294117646</v>
      </c>
      <c r="J45" s="20" t="s">
        <v>122</v>
      </c>
    </row>
    <row r="46" spans="1:10" s="18" customFormat="1" ht="45">
      <c r="A46" s="22" t="s">
        <v>103</v>
      </c>
      <c r="B46" s="23" t="s">
        <v>107</v>
      </c>
      <c r="C46" s="45" t="s">
        <v>5</v>
      </c>
      <c r="D46" s="25">
        <v>2021</v>
      </c>
      <c r="E46" s="25">
        <v>2022</v>
      </c>
      <c r="F46" s="26">
        <v>174000</v>
      </c>
      <c r="G46" s="26">
        <v>162000</v>
      </c>
      <c r="H46" s="29">
        <v>156756.6</v>
      </c>
      <c r="I46" s="29">
        <f t="shared" si="3"/>
        <v>96.76333333333334</v>
      </c>
      <c r="J46" s="20" t="s">
        <v>122</v>
      </c>
    </row>
    <row r="47" spans="1:10" s="18" customFormat="1" ht="45">
      <c r="A47" s="22" t="s">
        <v>104</v>
      </c>
      <c r="B47" s="23" t="s">
        <v>78</v>
      </c>
      <c r="C47" s="45" t="s">
        <v>5</v>
      </c>
      <c r="D47" s="25">
        <v>2021</v>
      </c>
      <c r="E47" s="25">
        <v>2022</v>
      </c>
      <c r="F47" s="26">
        <v>52000</v>
      </c>
      <c r="G47" s="26">
        <v>45500</v>
      </c>
      <c r="H47" s="29">
        <v>44674.79</v>
      </c>
      <c r="I47" s="29">
        <f t="shared" si="3"/>
        <v>98.18635164835165</v>
      </c>
      <c r="J47" s="20" t="s">
        <v>122</v>
      </c>
    </row>
    <row r="48" spans="1:10" ht="56.25">
      <c r="A48" s="22" t="s">
        <v>105</v>
      </c>
      <c r="B48" s="23" t="s">
        <v>80</v>
      </c>
      <c r="C48" s="45" t="s">
        <v>5</v>
      </c>
      <c r="D48" s="25">
        <v>2021</v>
      </c>
      <c r="E48" s="25">
        <v>2022</v>
      </c>
      <c r="F48" s="26">
        <v>199000</v>
      </c>
      <c r="G48" s="26">
        <v>183500</v>
      </c>
      <c r="H48" s="29">
        <v>183240.3</v>
      </c>
      <c r="I48" s="29">
        <f t="shared" si="3"/>
        <v>99.8584741144414</v>
      </c>
      <c r="J48" s="20" t="s">
        <v>122</v>
      </c>
    </row>
    <row r="49" spans="1:10" ht="33.75">
      <c r="A49" s="22" t="s">
        <v>108</v>
      </c>
      <c r="B49" s="23" t="s">
        <v>109</v>
      </c>
      <c r="C49" s="45" t="s">
        <v>5</v>
      </c>
      <c r="D49" s="25">
        <v>2019</v>
      </c>
      <c r="E49" s="25">
        <v>2023</v>
      </c>
      <c r="F49" s="26">
        <v>12892205</v>
      </c>
      <c r="G49" s="26">
        <v>450000</v>
      </c>
      <c r="H49" s="29">
        <v>140723.11</v>
      </c>
      <c r="I49" s="29">
        <f t="shared" si="3"/>
        <v>31.27180222222222</v>
      </c>
      <c r="J49" s="20" t="s">
        <v>119</v>
      </c>
    </row>
    <row r="50" spans="1:10" ht="45">
      <c r="A50" s="22" t="s">
        <v>71</v>
      </c>
      <c r="B50" s="23" t="s">
        <v>110</v>
      </c>
      <c r="C50" s="45" t="s">
        <v>5</v>
      </c>
      <c r="D50" s="25">
        <v>2021</v>
      </c>
      <c r="E50" s="25">
        <v>2022</v>
      </c>
      <c r="F50" s="26">
        <v>7584553.38</v>
      </c>
      <c r="G50" s="26">
        <v>7480495.38</v>
      </c>
      <c r="H50" s="29">
        <v>6001941.85</v>
      </c>
      <c r="I50" s="29">
        <f t="shared" si="3"/>
        <v>80.2345505893488</v>
      </c>
      <c r="J50" s="20" t="s">
        <v>122</v>
      </c>
    </row>
    <row r="51" spans="1:10" ht="56.25">
      <c r="A51" s="22" t="s">
        <v>111</v>
      </c>
      <c r="B51" s="23" t="s">
        <v>112</v>
      </c>
      <c r="C51" s="45" t="s">
        <v>84</v>
      </c>
      <c r="D51" s="25">
        <v>2021</v>
      </c>
      <c r="E51" s="25">
        <v>2022</v>
      </c>
      <c r="F51" s="26">
        <v>1078535</v>
      </c>
      <c r="G51" s="26">
        <v>1032985</v>
      </c>
      <c r="H51" s="29">
        <v>1012985.31</v>
      </c>
      <c r="I51" s="29">
        <f t="shared" si="3"/>
        <v>98.06389347376778</v>
      </c>
      <c r="J51" s="20" t="s">
        <v>122</v>
      </c>
    </row>
    <row r="52" spans="1:10" ht="45">
      <c r="A52" s="22" t="s">
        <v>113</v>
      </c>
      <c r="B52" s="23" t="s">
        <v>114</v>
      </c>
      <c r="C52" s="45" t="s">
        <v>5</v>
      </c>
      <c r="D52" s="25">
        <v>2021</v>
      </c>
      <c r="E52" s="25">
        <v>2022</v>
      </c>
      <c r="F52" s="26">
        <v>45000</v>
      </c>
      <c r="G52" s="26">
        <v>45000</v>
      </c>
      <c r="H52" s="29">
        <v>38745</v>
      </c>
      <c r="I52" s="29">
        <f t="shared" si="3"/>
        <v>86.1</v>
      </c>
      <c r="J52" s="20" t="s">
        <v>119</v>
      </c>
    </row>
    <row r="53" spans="1:10" ht="45">
      <c r="A53" s="22" t="s">
        <v>72</v>
      </c>
      <c r="B53" s="23" t="s">
        <v>115</v>
      </c>
      <c r="C53" s="45" t="s">
        <v>5</v>
      </c>
      <c r="D53" s="25">
        <v>2021</v>
      </c>
      <c r="E53" s="25">
        <v>2022</v>
      </c>
      <c r="F53" s="26">
        <v>159690.9</v>
      </c>
      <c r="G53" s="26">
        <v>159690.9</v>
      </c>
      <c r="H53" s="29">
        <v>159690.9</v>
      </c>
      <c r="I53" s="29">
        <f t="shared" si="3"/>
        <v>100</v>
      </c>
      <c r="J53" s="20" t="s">
        <v>122</v>
      </c>
    </row>
    <row r="54" spans="1:10" s="18" customFormat="1" ht="33.75">
      <c r="A54" s="22" t="s">
        <v>73</v>
      </c>
      <c r="B54" s="23" t="s">
        <v>51</v>
      </c>
      <c r="C54" s="45" t="s">
        <v>5</v>
      </c>
      <c r="D54" s="25">
        <v>2018</v>
      </c>
      <c r="E54" s="25">
        <v>2022</v>
      </c>
      <c r="F54" s="27">
        <v>48407</v>
      </c>
      <c r="G54" s="27">
        <v>35000</v>
      </c>
      <c r="H54" s="29">
        <v>0</v>
      </c>
      <c r="I54" s="29">
        <v>0</v>
      </c>
      <c r="J54" s="19" t="s">
        <v>128</v>
      </c>
    </row>
    <row r="55" spans="1:10" s="18" customFormat="1" ht="47.25" customHeight="1">
      <c r="A55" s="22" t="s">
        <v>74</v>
      </c>
      <c r="B55" s="23" t="s">
        <v>116</v>
      </c>
      <c r="C55" s="45" t="s">
        <v>5</v>
      </c>
      <c r="D55" s="25">
        <v>2022</v>
      </c>
      <c r="E55" s="25">
        <v>2023</v>
      </c>
      <c r="F55" s="27">
        <v>65000</v>
      </c>
      <c r="G55" s="27">
        <v>0</v>
      </c>
      <c r="H55" s="29">
        <v>0</v>
      </c>
      <c r="I55" s="29"/>
      <c r="J55" s="19" t="s">
        <v>123</v>
      </c>
    </row>
    <row r="56" spans="1:10" s="18" customFormat="1" ht="37.5" customHeight="1">
      <c r="A56" s="22" t="s">
        <v>75</v>
      </c>
      <c r="B56" s="23" t="s">
        <v>117</v>
      </c>
      <c r="C56" s="45" t="s">
        <v>5</v>
      </c>
      <c r="D56" s="25">
        <v>2020</v>
      </c>
      <c r="E56" s="25">
        <v>2022</v>
      </c>
      <c r="F56" s="26">
        <v>304870.8</v>
      </c>
      <c r="G56" s="26">
        <v>300000</v>
      </c>
      <c r="H56" s="29">
        <v>181522.6</v>
      </c>
      <c r="I56" s="29">
        <f>H56/G56%</f>
        <v>60.507533333333335</v>
      </c>
      <c r="J56" s="20" t="s">
        <v>122</v>
      </c>
    </row>
    <row r="57" spans="1:10" s="18" customFormat="1" ht="45">
      <c r="A57" s="22" t="s">
        <v>79</v>
      </c>
      <c r="B57" s="23" t="s">
        <v>118</v>
      </c>
      <c r="C57" s="45" t="s">
        <v>76</v>
      </c>
      <c r="D57" s="25">
        <v>2020</v>
      </c>
      <c r="E57" s="25">
        <v>2023</v>
      </c>
      <c r="F57" s="26">
        <v>686067</v>
      </c>
      <c r="G57" s="26">
        <v>291087</v>
      </c>
      <c r="H57" s="29">
        <v>291086.64</v>
      </c>
      <c r="I57" s="29">
        <f>H57/G57%</f>
        <v>99.99987632563462</v>
      </c>
      <c r="J57" s="20" t="s">
        <v>119</v>
      </c>
    </row>
  </sheetData>
  <sheetProtection/>
  <mergeCells count="11">
    <mergeCell ref="F5:F6"/>
    <mergeCell ref="G5:G6"/>
    <mergeCell ref="A3:J3"/>
    <mergeCell ref="A5:A6"/>
    <mergeCell ref="I1:J1"/>
    <mergeCell ref="H5:H6"/>
    <mergeCell ref="I5:I6"/>
    <mergeCell ref="J5:J6"/>
    <mergeCell ref="B5:B6"/>
    <mergeCell ref="C5:C6"/>
    <mergeCell ref="D5:E5"/>
  </mergeCells>
  <printOptions horizontalCentered="1"/>
  <pageMargins left="0.7086614173228347" right="0.7086614173228347" top="0.984251968503937" bottom="0.688976377952755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Kalinowska-Szymańska</cp:lastModifiedBy>
  <cp:lastPrinted>2023-03-24T13:01:40Z</cp:lastPrinted>
  <dcterms:created xsi:type="dcterms:W3CDTF">2010-12-17T14:43:07Z</dcterms:created>
  <dcterms:modified xsi:type="dcterms:W3CDTF">2023-03-24T13:02:25Z</dcterms:modified>
  <cp:category/>
  <cp:version/>
  <cp:contentType/>
  <cp:contentStatus/>
</cp:coreProperties>
</file>